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DieseArbeitsmappe" defaultThemeVersion="124226"/>
  <bookViews>
    <workbookView xWindow="255" yWindow="60" windowWidth="17970" windowHeight="9585"/>
  </bookViews>
  <sheets>
    <sheet name="Titel" sheetId="85" r:id="rId1"/>
    <sheet name="Impressum" sheetId="86" r:id="rId2"/>
    <sheet name="Inhalt" sheetId="87" r:id="rId3"/>
    <sheet name="Tab_A1-1a" sheetId="35" r:id="rId4"/>
    <sheet name="Tab_1-1b" sheetId="37" r:id="rId5"/>
    <sheet name="Tab_A1-3" sheetId="38" r:id="rId6"/>
    <sheet name="Tab_A1-4a" sheetId="39" r:id="rId7"/>
    <sheet name="Tab_A1-4b" sheetId="40" r:id="rId8"/>
    <sheet name="Tab_A1-4_EU" sheetId="41" r:id="rId9"/>
    <sheet name="Tab_A1-7a" sheetId="42" r:id="rId10"/>
    <sheet name="Tab_A1-7b" sheetId="43" r:id="rId11"/>
    <sheet name="Tab_A1-8" sheetId="44" r:id="rId12"/>
    <sheet name="Tab_A3-1a" sheetId="45" r:id="rId13"/>
    <sheet name="Tab_A3-1b" sheetId="46" r:id="rId14"/>
    <sheet name="Tab_A3-3" sheetId="47" r:id="rId15"/>
    <sheet name="Tab_A5-1a" sheetId="48" r:id="rId16"/>
    <sheet name="Tab_A5-1b" sheetId="49" r:id="rId17"/>
    <sheet name="Tab_A5-2a" sheetId="50" r:id="rId18"/>
    <sheet name="Tab_A5-2b" sheetId="51" r:id="rId19"/>
    <sheet name="Tab_A5-2c" sheetId="52" r:id="rId20"/>
    <sheet name="Tab_A5-3" sheetId="53" r:id="rId21"/>
    <sheet name="Tab_A5-4a" sheetId="54" r:id="rId22"/>
    <sheet name="Tab_A5-4b" sheetId="55" r:id="rId23"/>
    <sheet name="Tab_A5-5a" sheetId="56" r:id="rId24"/>
    <sheet name="Tab_A5-5b" sheetId="57" r:id="rId25"/>
    <sheet name="Tab_A5-5c" sheetId="58" r:id="rId26"/>
    <sheet name="Tab_A5-7" sheetId="59" r:id="rId27"/>
    <sheet name="Tab_B1-1" sheetId="60" r:id="rId28"/>
    <sheet name="Tab_B1-5" sheetId="61" r:id="rId29"/>
    <sheet name="Tab_B2-1" sheetId="62" r:id="rId30"/>
    <sheet name="Tab_C1-1" sheetId="63" r:id="rId31"/>
    <sheet name="Tab_C1-2" sheetId="64" r:id="rId32"/>
    <sheet name="Tab_C1-4" sheetId="65" r:id="rId33"/>
    <sheet name="Tab_C2-1" sheetId="66" r:id="rId34"/>
    <sheet name="Tab_C2-2" sheetId="67" r:id="rId35"/>
    <sheet name="Tab_C3-1a" sheetId="68" r:id="rId36"/>
    <sheet name="Tab_C3-1b" sheetId="69" r:id="rId37"/>
    <sheet name="Tab_C3-3" sheetId="70" r:id="rId38"/>
    <sheet name="Tab_C3-4" sheetId="71" r:id="rId39"/>
    <sheet name="Tab_C4-1" sheetId="72" r:id="rId40"/>
    <sheet name="Tab_C4-2" sheetId="73" r:id="rId41"/>
    <sheet name="Tab_C4-4" sheetId="74" r:id="rId42"/>
    <sheet name="Tab_C5-1" sheetId="75" r:id="rId43"/>
    <sheet name="Tab_C5-2" sheetId="76" r:id="rId44"/>
    <sheet name="Tab_C5-2EU" sheetId="77" r:id="rId45"/>
    <sheet name="Tab_C5-3" sheetId="78" r:id="rId46"/>
    <sheet name="Tab_C6-EU" sheetId="79" r:id="rId47"/>
    <sheet name="Tab_D2-1" sheetId="80" r:id="rId48"/>
    <sheet name="Tab_D2-2" sheetId="81" r:id="rId49"/>
    <sheet name="Tab_D5-1" sheetId="82" r:id="rId50"/>
    <sheet name="Tab_D5-2" sheetId="83" r:id="rId51"/>
    <sheet name="Tab_D5-3" sheetId="84" r:id="rId52"/>
    <sheet name="Adressen" sheetId="88" r:id="rId53"/>
  </sheets>
  <externalReferences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___TAB1">[1]Tab_A3.5!#REF!</definedName>
    <definedName name="__TAB1">[1]Tab_A3.5!#REF!</definedName>
    <definedName name="_TAB1">[1]Tab_A3.5!#REF!</definedName>
    <definedName name="C1.1a">#REF!</definedName>
    <definedName name="calcul">[2]Calcul_B1.1!$A$1:$L$37</definedName>
    <definedName name="_xlnm.Print_Area" localSheetId="1">Impressum!$A$1:$G$45</definedName>
    <definedName name="_xlnm.Print_Area" localSheetId="2">Inhalt!$A$2:$E$94</definedName>
    <definedName name="_xlnm.Print_Area" localSheetId="0">Titel!$A$2:$H$61</definedName>
    <definedName name="_xlnm.Print_Area">#REF!</definedName>
    <definedName name="_xlnm.Print_Titles" localSheetId="2">Inhalt!$2:$3</definedName>
    <definedName name="p5_age">[3]p5_ageISC5a!$A$1:$D$55</definedName>
    <definedName name="p5nr">[4]P5nr_2!$A$1:$AC$43</definedName>
    <definedName name="POpula">[5]POpula!$A$1:$I$1559</definedName>
  </definedNames>
  <calcPr calcId="145621" calcMode="manual" iterate="1" iterateCount="1" calcCompleted="0" calcOnSave="0"/>
</workbook>
</file>

<file path=xl/calcChain.xml><?xml version="1.0" encoding="utf-8"?>
<calcChain xmlns="http://schemas.openxmlformats.org/spreadsheetml/2006/main">
  <c r="E9" i="87" l="1"/>
  <c r="E10" i="87" s="1"/>
  <c r="E11" i="87" s="1"/>
  <c r="E12" i="87" s="1"/>
  <c r="E14" i="87" s="1"/>
  <c r="E16" i="87" s="1"/>
  <c r="E18" i="87" s="1"/>
  <c r="E19" i="87" s="1"/>
  <c r="E22" i="87" s="1"/>
  <c r="E23" i="87" s="1"/>
  <c r="E24" i="87" s="1"/>
  <c r="E27" i="87" s="1"/>
  <c r="E28" i="87" s="1"/>
  <c r="E29" i="87" s="1"/>
  <c r="E30" i="87" s="1"/>
  <c r="E31" i="87" s="1"/>
  <c r="E32" i="87" s="1"/>
  <c r="E33" i="87" s="1"/>
  <c r="E34" i="87" s="1"/>
  <c r="E35" i="87" s="1"/>
  <c r="E36" i="87" s="1"/>
  <c r="E37" i="87" s="1"/>
  <c r="E39" i="87" s="1"/>
  <c r="E43" i="87" s="1"/>
  <c r="E45" i="87" s="1"/>
  <c r="E48" i="87" s="1"/>
  <c r="E52" i="87" s="1"/>
  <c r="E53" i="87" s="1"/>
  <c r="E54" i="87" s="1"/>
  <c r="E57" i="87" s="1"/>
  <c r="E58" i="87" s="1"/>
  <c r="E61" i="87" s="1"/>
  <c r="E62" i="87" s="1"/>
  <c r="E63" i="87" s="1"/>
  <c r="E65" i="87" s="1"/>
  <c r="E68" i="87" s="1"/>
  <c r="E69" i="87" s="1"/>
  <c r="E71" i="87" s="1"/>
  <c r="E74" i="87" s="1"/>
  <c r="E76" i="87" s="1"/>
  <c r="E77" i="87" s="1"/>
  <c r="E78" i="87" s="1"/>
  <c r="E81" i="87" s="1"/>
  <c r="E86" i="87" s="1"/>
  <c r="E87" i="87" s="1"/>
  <c r="E90" i="87" s="1"/>
  <c r="E91" i="87" s="1"/>
  <c r="E92" i="87" s="1"/>
  <c r="B92" i="87" l="1"/>
  <c r="B91" i="87"/>
  <c r="B90" i="87"/>
  <c r="B87" i="87"/>
  <c r="B86" i="87"/>
  <c r="B81" i="87"/>
  <c r="B78" i="87"/>
  <c r="B77" i="87"/>
  <c r="B76" i="87"/>
  <c r="B75" i="87"/>
  <c r="B74" i="87"/>
  <c r="B69" i="87"/>
  <c r="B68" i="87"/>
  <c r="B71" i="87"/>
  <c r="B62" i="87"/>
  <c r="B61" i="87"/>
  <c r="B54" i="87"/>
  <c r="B48" i="87"/>
  <c r="B45" i="87"/>
  <c r="B39" i="87"/>
  <c r="B37" i="87"/>
  <c r="B36" i="87"/>
  <c r="B35" i="87"/>
  <c r="B32" i="87"/>
  <c r="B31" i="87"/>
  <c r="B30" i="87"/>
  <c r="B29" i="87"/>
  <c r="B34" i="87"/>
  <c r="B33" i="87"/>
  <c r="B24" i="87"/>
  <c r="B22" i="87"/>
  <c r="B23" i="87"/>
  <c r="B10" i="87"/>
  <c r="B65" i="87" l="1"/>
  <c r="B63" i="87"/>
  <c r="B58" i="87"/>
  <c r="B57" i="87"/>
  <c r="B53" i="87"/>
  <c r="B52" i="87"/>
  <c r="B43" i="87"/>
  <c r="B28" i="87"/>
  <c r="B27" i="87"/>
  <c r="B18" i="87"/>
  <c r="B16" i="87"/>
  <c r="B12" i="87"/>
  <c r="B11" i="87"/>
  <c r="B9" i="87"/>
  <c r="B8" i="87"/>
</calcChain>
</file>

<file path=xl/sharedStrings.xml><?xml version="1.0" encoding="utf-8"?>
<sst xmlns="http://schemas.openxmlformats.org/spreadsheetml/2006/main" count="3480" uniqueCount="559">
  <si>
    <t>Deutschland</t>
  </si>
  <si>
    <t>Bayern</t>
  </si>
  <si>
    <t>Baden-Württemberg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</si>
  <si>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</si>
  <si>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</si>
  <si>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</si>
  <si>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</si>
  <si>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</si>
  <si>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</si>
  <si>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</si>
  <si>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</si>
  <si>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</si>
  <si>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</si>
  <si>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</si>
  <si>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</si>
  <si>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</si>
  <si>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</si>
  <si>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Land</t>
  </si>
  <si>
    <t>ISCED 6</t>
  </si>
  <si>
    <t>Geschlecht</t>
  </si>
  <si>
    <t>Tabelle A1.1a</t>
  </si>
  <si>
    <t>Sekundarbereich II</t>
  </si>
  <si>
    <t>Tertiärbereich</t>
  </si>
  <si>
    <t>ISCED 4</t>
  </si>
  <si>
    <t>Tabelle A1.1b</t>
  </si>
  <si>
    <t>Alle
Bildungs-bereiche zusammen</t>
  </si>
  <si>
    <t>OECD-Durchschnitt</t>
  </si>
  <si>
    <t>ISCED 0-2</t>
  </si>
  <si>
    <t>Promotion</t>
  </si>
  <si>
    <t>allgemein-bildend</t>
  </si>
  <si>
    <t>Kurzes tertiäres Bildungs-programm</t>
  </si>
  <si>
    <t>Bachelor- bzw. gleich-wertiges Bildungs-programm</t>
  </si>
  <si>
    <t>Master- bzw. gleich-wertiges Bildungs-programm</t>
  </si>
  <si>
    <t xml:space="preserve">m </t>
  </si>
  <si>
    <t>kurzes tertiäres Bildungs-programm</t>
  </si>
  <si>
    <t xml:space="preserve">c </t>
  </si>
  <si>
    <t>ISCED
344</t>
  </si>
  <si>
    <t>Post-sekundarer nicht-tertiärer Bereich</t>
  </si>
  <si>
    <t>ISCED 5</t>
  </si>
  <si>
    <t>ISCED 7</t>
  </si>
  <si>
    <t>ISCED 8</t>
  </si>
  <si>
    <t xml:space="preserve"> männlich</t>
  </si>
  <si>
    <t xml:space="preserve"> weiblich</t>
  </si>
  <si>
    <t>Sekundar-bereich I oder weniger</t>
  </si>
  <si>
    <t>zu-sammen</t>
  </si>
  <si>
    <t>ISCED 3</t>
  </si>
  <si>
    <t>berufs-bildend</t>
  </si>
  <si>
    <t>ISCED
35</t>
  </si>
  <si>
    <t>ISCED 5-8</t>
  </si>
  <si>
    <t>zu-
sammen</t>
  </si>
  <si>
    <t>ISCED
5-8</t>
  </si>
  <si>
    <t>Bildungsstand der 25- bis 64-Jährigen in % (2016)</t>
  </si>
  <si>
    <t>Bildungsstand der 25- bis 64-Jährigen nach Geschlecht in % (2016)</t>
  </si>
  <si>
    <t>Tabelle A1.3</t>
  </si>
  <si>
    <t>25- bis 64-Jährige mit tertiärem Bildungsabschluss nach Fächergruppen in % (2016)</t>
  </si>
  <si>
    <t>Ins-gesamt</t>
  </si>
  <si>
    <t>Allge-meine Bildungs-gänge und Qualifi-kationen</t>
  </si>
  <si>
    <t>Erzie-hungs-wissen-schaften</t>
  </si>
  <si>
    <t>Geistes-wissen-schaften und Kunst</t>
  </si>
  <si>
    <t>Sozial-wissen-schaften, Journa-lismus und Infor-mations-wesen</t>
  </si>
  <si>
    <t>Wirt-schaft, Ver-waltung und Recht</t>
  </si>
  <si>
    <t>Natur-wissen-schaften, Mathe-matik und Statistik</t>
  </si>
  <si>
    <t>Informatik und Kommuni-kations-tech-nologie</t>
  </si>
  <si>
    <t>Ingenieur-wesen, verarbei-tendes Gewerbe und Bau-gewerbe</t>
  </si>
  <si>
    <t>Land-, Forst-wirtschaft, Fischerei und Tier-medizin</t>
  </si>
  <si>
    <t>Gesund-heit und Sozial-wesen</t>
  </si>
  <si>
    <t>Dienst-leistungen</t>
  </si>
  <si>
    <t>Tabelle A1.4a</t>
  </si>
  <si>
    <t>Bevölkerung mit einem Abschluss im Tertiärbereich nach Altersgruppen und ISCED-Stufen in % (2016)</t>
  </si>
  <si>
    <t xml:space="preserve">25 - 64 </t>
  </si>
  <si>
    <t xml:space="preserve">25 - 34 </t>
  </si>
  <si>
    <t xml:space="preserve">35 - 44 </t>
  </si>
  <si>
    <t xml:space="preserve">45 - 54 </t>
  </si>
  <si>
    <t xml:space="preserve">55 - 64 </t>
  </si>
  <si>
    <t>Tabelle A1.4b</t>
  </si>
  <si>
    <t>Bevölkerung mit einem Abschluss im Tertiärbereich nach Geschlecht sowie Altersgruppen und ISCED-Stufen in % (2016)</t>
  </si>
  <si>
    <t>männlich</t>
  </si>
  <si>
    <t>weiblich</t>
  </si>
  <si>
    <t>Tabelle A1.4-EU</t>
  </si>
  <si>
    <t>Bevölkerung im Alter von 30 bis 34 Jahren mit einem Abschluss</t>
  </si>
  <si>
    <t>im Tertiärbereich nach Geschlecht in % (2016)</t>
  </si>
  <si>
    <t>Insgesamt</t>
  </si>
  <si>
    <t>Männlich</t>
  </si>
  <si>
    <t>Weiblich</t>
  </si>
  <si>
    <t>EU-28</t>
  </si>
  <si>
    <t>Tabelle A1.7a</t>
  </si>
  <si>
    <t>Bevölkerung mit mindestens einem Abschluss des Sekundarbereichs II</t>
  </si>
  <si>
    <t>nach Altersgruppen in % (2016)</t>
  </si>
  <si>
    <t>Altersgruppen</t>
  </si>
  <si>
    <t>Tabelle A1.7b</t>
  </si>
  <si>
    <t>nach Altersgruppen und Geschlecht in % (2016)</t>
  </si>
  <si>
    <t>Tabelle A1.8</t>
  </si>
  <si>
    <t>Entwicklung des Bildungsstandes der 25- bis 64-Jährigen in % (2005, 2010, 2014 bis 2016)</t>
  </si>
  <si>
    <t>Bildungsstand</t>
  </si>
  <si>
    <t>Unterhalb Sekundarbereich II</t>
  </si>
  <si>
    <t>Sekundarbereich II und postsekundarer nichttertiärer Bereich</t>
  </si>
  <si>
    <t>b Bruch in der Zeitreihe.</t>
  </si>
  <si>
    <t>Tabelle A3.1a</t>
  </si>
  <si>
    <t>Absolventen des Tertiärbereichs nach Fächergruppen in % (2015)</t>
  </si>
  <si>
    <r>
      <t>OECD–Durchschnitt</t>
    </r>
    <r>
      <rPr>
        <sz val="4"/>
        <rFont val="Arial"/>
        <family val="2"/>
      </rPr>
      <t/>
    </r>
  </si>
  <si>
    <t>Tabelle A3.1b</t>
  </si>
  <si>
    <t>Absolventen des Tertiärbereichs nach Fächergruppen und Geschlecht in % (2015)</t>
  </si>
  <si>
    <t>Tabelle A3.3</t>
  </si>
  <si>
    <t>Abschlussquoten im Tertiärbereich nach ISCED-Stufen und Orientierung der Bildungsprogramme in % (2015)</t>
  </si>
  <si>
    <t>Erstabsolventen je ISCED-Stufe</t>
  </si>
  <si>
    <t>Erstabsolventen im Tertiärbereich</t>
  </si>
  <si>
    <t>Bachelor- bzw. gleichwertiges Bildungsprogramm</t>
  </si>
  <si>
    <t>Master- bzw. gleichwertiges Bildungs-programm</t>
  </si>
  <si>
    <t>zusammen</t>
  </si>
  <si>
    <t>akademisch</t>
  </si>
  <si>
    <t>berufsorientiert</t>
  </si>
  <si>
    <t xml:space="preserve"> </t>
  </si>
  <si>
    <t>ISCED 64</t>
  </si>
  <si>
    <t>ISCED 65</t>
  </si>
  <si>
    <t>ISCED 5-7</t>
  </si>
  <si>
    <t>ISCED 54 
+64+74</t>
  </si>
  <si>
    <t>ISCED 55 
+65+75</t>
  </si>
  <si>
    <r>
      <rPr>
        <sz val="10"/>
        <color rgb="FF0000FF"/>
        <rFont val="Arial"/>
        <family val="2"/>
      </rPr>
      <t>Quelle:</t>
    </r>
    <r>
      <rPr>
        <sz val="10"/>
        <color indexed="48"/>
        <rFont val="Arial"/>
        <family val="2"/>
      </rPr>
      <t xml:space="preserve"> </t>
    </r>
    <r>
      <rPr>
        <sz val="10"/>
        <rFont val="Arial"/>
        <family val="2"/>
      </rPr>
      <t>Statistische Ämter des Bundes und der Länder</t>
    </r>
  </si>
  <si>
    <t>Tabelle A5.1a</t>
  </si>
  <si>
    <t>Beschäftigungsquoten der 25- bis 64-Jährigen nach Bildungsstand in % (2016)</t>
  </si>
  <si>
    <t>Alle Bildungs-bereiche zusammen</t>
  </si>
  <si>
    <t>Sekundar-bereich II</t>
  </si>
  <si>
    <t>post-sekundarer nichttertiärer Bereich</t>
  </si>
  <si>
    <t>Bachelor- bzw. gleichwertiges Bildungs-programm</t>
  </si>
  <si>
    <t>ISCED 3-4</t>
  </si>
  <si>
    <t>Tabelle A5.1b</t>
  </si>
  <si>
    <t>Beschäftigungsquoten der 25- bis 64-Jährigen nach Bildungsstand und Geschlecht in % (2016)</t>
  </si>
  <si>
    <t>Tabelle A5.2a</t>
  </si>
  <si>
    <t>Entwicklung der Beschäftigungsquoten nach Bildungsstand in % (2005, 2010, 2014 bis 2016)</t>
  </si>
  <si>
    <t>Tabelle A5.2b</t>
  </si>
  <si>
    <t>Entwicklung der Beschäftigungsquoten für Männer nach Bildungsstand in % (2005, 2010, 2014 bis 2016)</t>
  </si>
  <si>
    <t>Tabelle A5.2c</t>
  </si>
  <si>
    <t>Entwicklung der Beschäftigungsquoten für Frauen nach Bildungsstand in % (2005, 2010, 2014 bis 2016)</t>
  </si>
  <si>
    <t>Tabelle A5.3</t>
  </si>
  <si>
    <t>Beschäftigungsquoten der 25- bis 64-Jährigen mit tertiärem Bildungsabschluss nach Fächergruppen in % (2016)</t>
  </si>
  <si>
    <r>
      <t>OECD-Durchschnitt</t>
    </r>
    <r>
      <rPr>
        <sz val="4"/>
        <rFont val="Arial"/>
        <family val="2"/>
      </rPr>
      <t/>
    </r>
  </si>
  <si>
    <t>Tabelle A5.4a</t>
  </si>
  <si>
    <t>Erwerbslosenquoten der 25- bis 64-Jährigen nach Bildungsstand in % (2016)</t>
  </si>
  <si>
    <t>Tabelle A5.4b</t>
  </si>
  <si>
    <t>Erwerbslosenquoten der 25- bis 64-Jährigen nach Bildungsstand und Geschlecht in % (2016)</t>
  </si>
  <si>
    <t>Tabelle A5.5a</t>
  </si>
  <si>
    <t>Entwicklung der Erwerbslosenquoten nach Bildungsstand in % (2005, 2010, 2014 bis 2016)</t>
  </si>
  <si>
    <t>Tabelle A5.5b</t>
  </si>
  <si>
    <t>Entwicklung der Erwerbslosenquoten für Männer nach Bildungsstand in % (2005, 2010, 2014 bis 2016)</t>
  </si>
  <si>
    <t>Tabelle A5.5c</t>
  </si>
  <si>
    <t>Entwicklung der Erwerbslosenquoten für Frauen nach Bildungsstand in % (2005, 2010, 2014 bis 2016)</t>
  </si>
  <si>
    <t>Tabelle A5.7</t>
  </si>
  <si>
    <t>Erwerbsstatus der Bevölkerung mit einem Abschluss in ISCED 3/4 nach Ausrichtung des Bildungsgangs</t>
  </si>
  <si>
    <t>und Geschlecht in % (2016)</t>
  </si>
  <si>
    <t>Beschäftigungsquote</t>
  </si>
  <si>
    <t>Erwerbslosenquote</t>
  </si>
  <si>
    <t>Anteil der Nichterwerbspersonen</t>
  </si>
  <si>
    <t>ISCED 3/4
beruflich</t>
  </si>
  <si>
    <t>ISCED 3/4
allgemeinbildend</t>
  </si>
  <si>
    <t>m</t>
  </si>
  <si>
    <t>w</t>
  </si>
  <si>
    <t>i</t>
  </si>
  <si>
    <t>Tabelle B1.1</t>
  </si>
  <si>
    <t>Jährliche Ausgaben für Bildungseinrichtungen pro Schüler/Studierenden (2014)</t>
  </si>
  <si>
    <t>Primar- bereich</t>
  </si>
  <si>
    <t>Sekundarbereich</t>
  </si>
  <si>
    <t xml:space="preserve">Tertiärbereich
</t>
  </si>
  <si>
    <t>nachrichtlich:
Tertiärbereich akademisch</t>
  </si>
  <si>
    <t>ISCED 1</t>
  </si>
  <si>
    <t>ISCED 2</t>
  </si>
  <si>
    <t>insgesamt</t>
  </si>
  <si>
    <t>ISCED 1-8</t>
  </si>
  <si>
    <t>ISCED 64+74+84</t>
  </si>
  <si>
    <t>(ohne FuE)</t>
  </si>
  <si>
    <t>EUR</t>
  </si>
  <si>
    <t xml:space="preserve">OECD-Durchschnitt </t>
  </si>
  <si>
    <r>
      <t>US-Dollar (KKP)</t>
    </r>
    <r>
      <rPr>
        <sz val="4"/>
        <rFont val="Arial"/>
        <family val="2"/>
      </rPr>
      <t xml:space="preserve"> </t>
    </r>
    <r>
      <rPr>
        <vertAlign val="superscript"/>
        <sz val="10"/>
        <rFont val="MetaNormalLF-Roman"/>
        <family val="2"/>
      </rPr>
      <t>2</t>
    </r>
  </si>
  <si>
    <r>
      <t>1 Ohne Ausgaben, die keiner spezifischen ISCED-Stufe zugeordnet werden können.</t>
    </r>
    <r>
      <rPr>
        <sz val="10"/>
        <color indexed="12"/>
        <rFont val="Arial"/>
        <family val="2"/>
      </rPr>
      <t/>
    </r>
  </si>
  <si>
    <t>Jährliche Ausgaben für Bildungseinrichtungen pro Schüler/Studierenden im Verhältnis zum</t>
  </si>
  <si>
    <t>Bruttoinlandsprodukt pro Kopf in % (2014)</t>
  </si>
  <si>
    <t>nachrichtlich:</t>
  </si>
  <si>
    <t>Deutschland 
  (einschl. Promovierende)</t>
  </si>
  <si>
    <t>Tabelle B2.1</t>
  </si>
  <si>
    <t>Ausgaben für Bildungseinrichtungen in % des Bruttoinlandsprodukts (2014)</t>
  </si>
  <si>
    <t>Primar-, Sekundar- und postsekundarer nichttertiärer Bereich</t>
  </si>
  <si>
    <t xml:space="preserve">Tertiärbereich </t>
  </si>
  <si>
    <t>ISCED 1-4</t>
  </si>
  <si>
    <t>1 Ohne Ausgaben, die keiner spezifischen ISCED-Stufe zugeordnet werden können.</t>
  </si>
  <si>
    <t>Tabelle C1.1</t>
  </si>
  <si>
    <t>Bildungsbeteiligung nach Alter (2015)</t>
  </si>
  <si>
    <t>Voll- und Teilzeit-Schüler/Studierende an öffentlichen und privaten Bildungseinrichtungen</t>
  </si>
  <si>
    <r>
      <t>Anzahl der Jahre,
in denen 
über 90</t>
    </r>
    <r>
      <rPr>
        <sz val="4"/>
        <rFont val="Arial"/>
        <family val="2"/>
      </rPr>
      <t xml:space="preserve"> </t>
    </r>
    <r>
      <rPr>
        <sz val="9.5"/>
        <rFont val="Arial"/>
        <family val="2"/>
      </rPr>
      <t xml:space="preserve">% der Bevölkerung 
an Bildung teilnehmen </t>
    </r>
  </si>
  <si>
    <r>
      <t>Altersspanne, innerhalb derer 
über 90</t>
    </r>
    <r>
      <rPr>
        <sz val="4"/>
        <rFont val="Arial"/>
        <family val="2"/>
      </rPr>
      <t xml:space="preserve"> </t>
    </r>
    <r>
      <rPr>
        <sz val="9.5"/>
        <rFont val="Arial"/>
        <family val="2"/>
      </rPr>
      <t xml:space="preserve">% der Bevölkerung an Bildung teilnehmen </t>
    </r>
  </si>
  <si>
    <t>Schüler und Studierende im Alter von …</t>
  </si>
  <si>
    <t>5 bis 14 Jahren</t>
  </si>
  <si>
    <t>15 bis 19 Jahren</t>
  </si>
  <si>
    <t>20 bis 24 Jahren</t>
  </si>
  <si>
    <t>25 bis 29 Jahren</t>
  </si>
  <si>
    <t>30 bis 39 Jahren</t>
  </si>
  <si>
    <t>40 Jahren
und älter</t>
  </si>
  <si>
    <t>als Anteil an der gleichaltrigen Bevölkerung</t>
  </si>
  <si>
    <t>3-17</t>
  </si>
  <si>
    <t>3-16</t>
  </si>
  <si>
    <r>
      <t>Bremen</t>
    </r>
    <r>
      <rPr>
        <sz val="4"/>
        <rFont val="Arial"/>
        <family val="2"/>
      </rPr>
      <t/>
    </r>
  </si>
  <si>
    <t>4-17</t>
  </si>
  <si>
    <r>
      <t>Hamburg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</si>
  <si>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r>
      <t>Nordrhein-Westfalen</t>
    </r>
    <r>
      <rPr>
        <sz val="4"/>
        <rFont val="Arial"/>
        <family val="2"/>
      </rPr>
      <t/>
    </r>
  </si>
  <si>
    <r>
      <t>Saarland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2</t>
    </r>
  </si>
  <si>
    <t>Deutschland 
   (einschl. Promovierende)</t>
  </si>
  <si>
    <t>Tabelle C1.2</t>
  </si>
  <si>
    <t>Übergangscharakteristika bei 15- bis 20-Jährigen nach Bildungsbereichen in % (2015)</t>
  </si>
  <si>
    <t>Netto-Bildungsbeteiligung (basierend auf Personenzahlen)</t>
  </si>
  <si>
    <t>Schüler und Studierende im Alter von … Jahren</t>
  </si>
  <si>
    <t>postsekundarer nichttertiärer Bereich</t>
  </si>
  <si>
    <r>
      <t>Baden-Württemberg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</si>
  <si>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r>
      <t>Bremen</t>
    </r>
    <r>
      <rPr>
        <vertAlign val="superscript"/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2</t>
    </r>
  </si>
  <si>
    <r>
      <t>Hamburg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2</t>
    </r>
  </si>
  <si>
    <t>Tabelle C1.4</t>
  </si>
  <si>
    <t>Verteilung der Schüler im Primar- und Sekundarbereich nach Art der</t>
  </si>
  <si>
    <t>Bildungseinrichtung in % (2015)</t>
  </si>
  <si>
    <t>Primarbereich
(ISCED 1)</t>
  </si>
  <si>
    <t>Sekundarbereich I
(ISCED 2)</t>
  </si>
  <si>
    <t>Sekundarbereich II
(ISCED 3)</t>
  </si>
  <si>
    <t>öffentlich</t>
  </si>
  <si>
    <t>privat</t>
  </si>
  <si>
    <t>Tabelle C2.1</t>
  </si>
  <si>
    <t>Bildungsbeteiligung im Elementar- und Primarbereich nach Alter in % (2015)</t>
  </si>
  <si>
    <t>Kinder an öffentlichen und privaten Einrichtungen</t>
  </si>
  <si>
    <t>Elementar- und Primarbereich</t>
  </si>
  <si>
    <t>Kinder im Alter von … Jahren</t>
  </si>
  <si>
    <t>Kinder im Alter von</t>
  </si>
  <si>
    <r>
      <t>4 und 5</t>
    </r>
    <r>
      <rPr>
        <sz val="10"/>
        <rFont val="MetaNormalLF-Roman"/>
        <family val="2"/>
      </rPr>
      <t xml:space="preserve"> Jahren</t>
    </r>
  </si>
  <si>
    <t>ISCED 010</t>
  </si>
  <si>
    <t>ISCED 020</t>
  </si>
  <si>
    <t>ISCED 0</t>
  </si>
  <si>
    <r>
      <t>Berlin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</si>
  <si>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r>
      <t>Niedersachsen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</si>
  <si>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r>
      <t>Saarland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</si>
  <si>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t xml:space="preserve">X </t>
  </si>
  <si>
    <r>
      <t>EU-28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2</t>
    </r>
  </si>
  <si>
    <t>2 Berichtsjahr 2014.</t>
  </si>
  <si>
    <t>Tabelle C2.2</t>
  </si>
  <si>
    <t>Merkmale von Bildungsprogrammen im Elementarbereich (2015)</t>
  </si>
  <si>
    <t>Verteilung der Kinder nach Art der Bildungsprogramme</t>
  </si>
  <si>
    <t>Verteilung der Kinder nach Art der Bildungseinrichtung</t>
  </si>
  <si>
    <t>Zahlenmäßiges Kinder-Lehrkräfte-Verhältnis</t>
  </si>
  <si>
    <t>Frühkindliche Bildung, Betreuung und Erziehung für Kinder unter drei Jahren</t>
  </si>
  <si>
    <t>Frühkindliche Bildung, Betreuung und Erziehung für Kinder von drei Jahren bis zum Schuleintritt</t>
  </si>
  <si>
    <r>
      <t>Kinder zu Kontaktpersonen</t>
    </r>
    <r>
      <rPr>
        <vertAlign val="superscript"/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</si>
  <si>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t>Kinder zu  
Lehrkräften</t>
  </si>
  <si>
    <t>ISCED  010</t>
  </si>
  <si>
    <t>ISCED  020</t>
  </si>
  <si>
    <t>%</t>
  </si>
  <si>
    <t>Anzahl</t>
  </si>
  <si>
    <t>1 Zu den Kontaktpersonen zählen Lehrkräfte und Hilfslehrkräfte.</t>
  </si>
  <si>
    <t>Tabelle C3.1a</t>
  </si>
  <si>
    <t>Verteilung der Anfänger im Tertiärbereich nach Fächergruppen in % (2015)</t>
  </si>
  <si>
    <t>Tabelle C3.1b</t>
  </si>
  <si>
    <t>Verteilung der Anfänger im Tertiärbereich nach Fächergruppen und Geschlecht in % (2015)</t>
  </si>
  <si>
    <t>Tabelle C3.3</t>
  </si>
  <si>
    <t>Anfängerquoten im Tertiärbereich nach ISCED-Stufen und Orientierung der Bildungsprogramme in % (2015)</t>
  </si>
  <si>
    <t>Anfänger je ISCED-Stufe</t>
  </si>
  <si>
    <t>Anfänger im Tertiärbereich</t>
  </si>
  <si>
    <t>Promotion bzw. gleichwertiges Bildungs-programm</t>
  </si>
  <si>
    <t>Zusammen</t>
  </si>
  <si>
    <t>Tabelle C3.4</t>
  </si>
  <si>
    <t>Entwicklung der Anfängerquoten im Tertiärbereich nach ISCED-Stufen und Orientierung der Bildungsprogrogramme</t>
  </si>
  <si>
    <t>in % (2006, 2010, 2015)</t>
  </si>
  <si>
    <t>Studien-jahr</t>
  </si>
  <si>
    <r>
      <t>2005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</si>
  <si>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t>1 Die OECD berechnet Trend-Werte für 2005. Für Deutschland liegen die entsprechenden Daten erst ab 2006 vor.</t>
  </si>
  <si>
    <t>Tabelle C4.1</t>
  </si>
  <si>
    <t>Internationale Studierende im Tertiärbereich nach ISCED-Stufen (2015)</t>
  </si>
  <si>
    <t>Studierende</t>
  </si>
  <si>
    <t xml:space="preserve">Internationale Studierende </t>
  </si>
  <si>
    <t>nachrichtlich: Tertiärbereich akademisch</t>
  </si>
  <si>
    <t>Stadtstaaten</t>
  </si>
  <si>
    <t>Flächenländer</t>
  </si>
  <si>
    <t>Tabelle C4.2</t>
  </si>
  <si>
    <t>Verteilung internationaler Studierender im Tertiärbereich nach Fächergruppen in % (2015)</t>
  </si>
  <si>
    <t>Tabelle C4.4</t>
  </si>
  <si>
    <t xml:space="preserve">Verteilung internationaler Studierender im Tertiärbereich (akademisch) nach ausgewählten Herkunftsstaaten in % (2015) </t>
  </si>
  <si>
    <t>Studienort (Zielland)</t>
  </si>
  <si>
    <t>Herkunftsstaaten</t>
  </si>
  <si>
    <t>D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</si>
  <si>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</si>
  <si>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</si>
  <si>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</si>
  <si>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</si>
  <si>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</si>
  <si>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</si>
  <si>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</si>
  <si>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</si>
  <si>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</si>
  <si>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</si>
  <si>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</si>
  <si>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</si>
  <si>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</si>
  <si>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</si>
  <si>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</si>
  <si>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</si>
  <si>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OECD-Staaten</t>
  </si>
  <si>
    <t>Australien</t>
  </si>
  <si>
    <t>Belgien</t>
  </si>
  <si>
    <t>Chile</t>
  </si>
  <si>
    <t>Dänemark</t>
  </si>
  <si>
    <t>Estland</t>
  </si>
  <si>
    <t>Finnland</t>
  </si>
  <si>
    <t>Frankreich</t>
  </si>
  <si>
    <t>Griechenland</t>
  </si>
  <si>
    <t>Irland</t>
  </si>
  <si>
    <t>Island</t>
  </si>
  <si>
    <t>Israel</t>
  </si>
  <si>
    <t>Italien</t>
  </si>
  <si>
    <t>Japan</t>
  </si>
  <si>
    <t>Kanada</t>
  </si>
  <si>
    <t>Korea, Republik</t>
  </si>
  <si>
    <t>Luxemburg</t>
  </si>
  <si>
    <t>Mexiko</t>
  </si>
  <si>
    <t>Niederlande</t>
  </si>
  <si>
    <t>Neuseeland</t>
  </si>
  <si>
    <t>Norwegen</t>
  </si>
  <si>
    <t>Österreich</t>
  </si>
  <si>
    <t>Polen</t>
  </si>
  <si>
    <t>Portugal</t>
  </si>
  <si>
    <t>Slowakei</t>
  </si>
  <si>
    <t>Slowenien</t>
  </si>
  <si>
    <t>Schweden</t>
  </si>
  <si>
    <t>Schweiz</t>
  </si>
  <si>
    <t>Spanien</t>
  </si>
  <si>
    <t>Tschechische Republik</t>
  </si>
  <si>
    <t>Türkei</t>
  </si>
  <si>
    <t>Ungarn</t>
  </si>
  <si>
    <t>Vereinigtes Königreich</t>
  </si>
  <si>
    <t>Vereinigte Staaten</t>
  </si>
  <si>
    <t>OECD-Staaten insgesamt</t>
  </si>
  <si>
    <t>Ausgewählte sonstige Staaten</t>
  </si>
  <si>
    <t>Brasilien</t>
  </si>
  <si>
    <t>Bulgarien</t>
  </si>
  <si>
    <t>China</t>
  </si>
  <si>
    <t>Georgien</t>
  </si>
  <si>
    <t>Indien</t>
  </si>
  <si>
    <t>Indonesien</t>
  </si>
  <si>
    <t>Iran, Islamische Republik</t>
  </si>
  <si>
    <t>Kamerun</t>
  </si>
  <si>
    <t>Marokko</t>
  </si>
  <si>
    <t>Rumänien</t>
  </si>
  <si>
    <t>Russische Föderation</t>
  </si>
  <si>
    <t>Serbien</t>
  </si>
  <si>
    <t>Tunesien</t>
  </si>
  <si>
    <t>Ukraine</t>
  </si>
  <si>
    <t>Vietnam</t>
  </si>
  <si>
    <t>Sonstige Staaten insgesamt</t>
  </si>
  <si>
    <t>Mobile Studierende insgesamt</t>
  </si>
  <si>
    <t>Tabelle C5.1</t>
  </si>
  <si>
    <t>Anteil 18- bis 24-Jähriger, die sich in Ausbildung bzw. nicht in Ausbildung befinden,</t>
  </si>
  <si>
    <t>nach Geschlecht in % (2016)</t>
  </si>
  <si>
    <t>In Ausbildung (Schüler/Studierende)</t>
  </si>
  <si>
    <t>Nicht in Ausbildung</t>
  </si>
  <si>
    <t>in dualer Ausbildung</t>
  </si>
  <si>
    <t>sonstige Beschäf-tigung</t>
  </si>
  <si>
    <t>erwerbslos oder nicht im Arbeitsmarkt</t>
  </si>
  <si>
    <t>beschäftigt</t>
  </si>
  <si>
    <t>erwerbslos</t>
  </si>
  <si>
    <t>nicht im Arbeitsmarkt</t>
  </si>
  <si>
    <t>Tabelle C5.2</t>
  </si>
  <si>
    <t>in Ausbildung</t>
  </si>
  <si>
    <t>nicht in Ausbildung</t>
  </si>
  <si>
    <t xml:space="preserve"> beschäftigt</t>
  </si>
  <si>
    <t>Tabelle C5.2-EU</t>
  </si>
  <si>
    <t>Anteil der frühen Schulabgänger nach Geschlecht und Erwerbsbeteiligung (2016)</t>
  </si>
  <si>
    <t>Bevölkerung im Alter von 18 bis 24 Jahren, die sich nicht in Bildung oder Ausbildung befindet</t>
  </si>
  <si>
    <t xml:space="preserve">und über keinen Abschluss des Sekundarbereichs II verfügt </t>
  </si>
  <si>
    <t>Erwerbsbeteiligung</t>
  </si>
  <si>
    <t>davon</t>
  </si>
  <si>
    <t>Anteil an insgesamt</t>
  </si>
  <si>
    <t>erwerbs-tätig</t>
  </si>
  <si>
    <t>nicht erwerbs-tätig</t>
  </si>
  <si>
    <t>in 1 000</t>
  </si>
  <si>
    <t>Tabelle C5.3</t>
  </si>
  <si>
    <t>Zu erwartende Jahre in Ausbildung und nicht in Ausbildung für 15- bis 29-Jährige (2016)</t>
  </si>
  <si>
    <t>Zu erwartende Jahre in Ausbildung</t>
  </si>
  <si>
    <t>Zu erwartende Jahre nicht in Ausbildung</t>
  </si>
  <si>
    <t>nicht
beschäftigt</t>
  </si>
  <si>
    <t>beschäftigt (einschl. dualer Ausbildung)</t>
  </si>
  <si>
    <t>nicht im 
Arbeits-
markt</t>
  </si>
  <si>
    <t>Tabelle C6-EU</t>
  </si>
  <si>
    <t>Anteil der 25- bis 64-Jährigen, die am lebenslangen Lernen</t>
  </si>
  <si>
    <t>teilnehmen, nach Geschlecht in % (2016)</t>
  </si>
  <si>
    <t>Tabelle D2.1</t>
  </si>
  <si>
    <t>Durchschnittliche Klassengröße in allgemeinbildenden Programmen nach Art der Bildungseinrichtung</t>
  </si>
  <si>
    <t>und Bildungsbereich (2015)</t>
  </si>
  <si>
    <r>
      <t>Sekundarbereich I
(ISCED 24</t>
    </r>
    <r>
      <rPr>
        <b/>
        <sz val="10"/>
        <rFont val="Arial"/>
        <family val="2"/>
      </rPr>
      <t>)</t>
    </r>
  </si>
  <si>
    <t>Tabelle D2.2</t>
  </si>
  <si>
    <t>Relation Schüler/Studierende zu Lehrkräften nach Bildungsbereichen (2015)</t>
  </si>
  <si>
    <t>Primarbereich</t>
  </si>
  <si>
    <t>Postsekundarer nichttertiärer Bereich</t>
  </si>
  <si>
    <t>ISCED 6-8</t>
  </si>
  <si>
    <t>Tabelle D5.1</t>
  </si>
  <si>
    <t>Altersverteilung der Lehrkräfte im Primarbereich, Sekundarbereich I und Sekundarbereich II in % (2015)</t>
  </si>
  <si>
    <t>Primarbereich (ISCED 1)</t>
  </si>
  <si>
    <t>Sekundarbereich I (ISCED 2)</t>
  </si>
  <si>
    <t>Sekundarbereich II (ISCED 3)</t>
  </si>
  <si>
    <t>unter 30 Jahre</t>
  </si>
  <si>
    <t>30-49 Jahre</t>
  </si>
  <si>
    <t>50 Jahre und älter</t>
  </si>
  <si>
    <t>Tabelle D5.2</t>
  </si>
  <si>
    <t>Anteil weiblicher Lehrkräfte nach Bildungsbereichen in % (2015)</t>
  </si>
  <si>
    <t>Basierend auf Personenzahlen</t>
  </si>
  <si>
    <t>Primar-bereich</t>
  </si>
  <si>
    <t>Sekundar-bereich I</t>
  </si>
  <si>
    <t>Post-sekundarer nichttertiärer Bereich</t>
  </si>
  <si>
    <t>berufs-
bildend</t>
  </si>
  <si>
    <t xml:space="preserve">Bachelor-, Master- bzw. gleichwertige Bildungs-programme, Promotion </t>
  </si>
  <si>
    <r>
      <t>ISCED 02</t>
    </r>
    <r>
      <rPr>
        <vertAlign val="superscript"/>
        <sz val="4"/>
        <rFont val="Arial"/>
        <family val="2"/>
      </rPr>
      <t/>
    </r>
  </si>
  <si>
    <r>
      <t>ISCED 34</t>
    </r>
    <r>
      <rPr>
        <sz val="4"/>
        <rFont val="Arial"/>
        <family val="2"/>
      </rPr>
      <t/>
    </r>
  </si>
  <si>
    <r>
      <t>ISCED 35</t>
    </r>
    <r>
      <rPr>
        <sz val="4"/>
        <rFont val="Arial"/>
        <family val="2"/>
      </rPr>
      <t/>
    </r>
  </si>
  <si>
    <r>
      <t>ISCED 02-8</t>
    </r>
    <r>
      <rPr>
        <vertAlign val="superscript"/>
        <sz val="4"/>
        <rFont val="Arial"/>
        <family val="2"/>
      </rPr>
      <t/>
    </r>
  </si>
  <si>
    <t>1 Ohne Lehrkräfte im Bereich Frühkindliche Bildung, Betreuung und Erziehung für Kinder unter drei Jahren (Krippen).</t>
  </si>
  <si>
    <t>Tabelle D5.3</t>
  </si>
  <si>
    <t>Anteil weiblicher Lehrkräfte nach Altersgruppen in % (2015)</t>
  </si>
  <si>
    <t>Sekundarbereich I</t>
  </si>
  <si>
    <r>
      <t>Insgesamt</t>
    </r>
    <r>
      <rPr>
        <b/>
        <vertAlign val="superscript"/>
        <sz val="4"/>
        <rFont val="Arial"/>
        <family val="2"/>
      </rPr>
      <t/>
    </r>
  </si>
  <si>
    <r>
      <t>ISCED 1-8</t>
    </r>
    <r>
      <rPr>
        <vertAlign val="superscript"/>
        <sz val="4"/>
        <rFont val="Arial"/>
        <family val="2"/>
      </rPr>
      <t/>
    </r>
  </si>
  <si>
    <t>Zum Impressum</t>
  </si>
  <si>
    <t>Zum Inhalt</t>
  </si>
  <si>
    <t xml:space="preserve">Zurück zum Inhalt </t>
  </si>
  <si>
    <t>Impressum</t>
  </si>
  <si>
    <t>Herausgeber:</t>
  </si>
  <si>
    <t>Statistische Ämter des Bundes und der Länder</t>
  </si>
  <si>
    <t>Herstellung und Redaktion:</t>
  </si>
  <si>
    <t>Statistisches Bundesamt</t>
  </si>
  <si>
    <t xml:space="preserve">65180 Wiesbaden </t>
  </si>
  <si>
    <t>Telefon:  +49 (0) 611 75-2405</t>
  </si>
  <si>
    <t xml:space="preserve">www.destatis.de/kontakt </t>
  </si>
  <si>
    <t>Fachliche Informationen zu dieser Veröffentlichung:</t>
  </si>
  <si>
    <t>Bereich „Bildung, Forschung und Entwicklung, Kultur, Rechtspflege“</t>
  </si>
  <si>
    <t xml:space="preserve">bildungsstatistik@destatis.de </t>
  </si>
  <si>
    <t>Die "Hinweise für Leserinnen und Leser", die Fußnoten zu den Tabellen und den Anhang finden Sie in der PDF-Version.</t>
  </si>
  <si>
    <t>Weiterführende Informationen:</t>
  </si>
  <si>
    <t>www.statistikportal.de</t>
  </si>
  <si>
    <t xml:space="preserve">     (im Auftrag der Herausgebergemeinschaft)</t>
  </si>
  <si>
    <t>Vervielfältigung und Verbreitung, auch auszugsweise, mit Quellenangabe gestattet.</t>
  </si>
  <si>
    <t>Zum Titelblatt</t>
  </si>
  <si>
    <t>Inhalt</t>
  </si>
  <si>
    <t>Kapitel A: Bildungsergebnisse und Bildungserträge</t>
  </si>
  <si>
    <t>A1 Über welche Bildungsabschlüsse verfügen Erwachsene?</t>
  </si>
  <si>
    <t>Seite</t>
  </si>
  <si>
    <t>Indikator A1.1a</t>
  </si>
  <si>
    <t>Indikator A1.1b</t>
  </si>
  <si>
    <t>Indikator A1.7a</t>
  </si>
  <si>
    <t>nach Geschlecht</t>
  </si>
  <si>
    <t>Indikator A1.7b</t>
  </si>
  <si>
    <t>A3 Wie viele Studierende im Tertiärbereich schließen ihr Studium erfolgreich ab?</t>
  </si>
  <si>
    <t>Indikator A3.3</t>
  </si>
  <si>
    <t>A5 Wie beeinflusst die Bildungsteilnahme den Beschäftigungsstatus?</t>
  </si>
  <si>
    <t>Indikator A5.1a</t>
  </si>
  <si>
    <t>Indikator A5.1b</t>
  </si>
  <si>
    <t>Indikator A5.2a</t>
  </si>
  <si>
    <t>Indikator A5.2b</t>
  </si>
  <si>
    <t>Kapitel B: Die in Bildung investierten Finanz- und Humanressourcen</t>
  </si>
  <si>
    <t>B1 Wie viel wird pro Schüler/Studierenden ausgegeben?</t>
  </si>
  <si>
    <t>Jährliche Ausgaben für Bildungseinrichtungen pro Schüler/Studierenden</t>
  </si>
  <si>
    <t>Kapitel C: Bildungszugang, Bildungsbeteiligung und Bildungsverlauf</t>
  </si>
  <si>
    <t xml:space="preserve">C1 Wer nimmt an Bildung teil? </t>
  </si>
  <si>
    <t>Indikator C1.2</t>
  </si>
  <si>
    <t>Indikator C1.4</t>
  </si>
  <si>
    <t xml:space="preserve">C2 Welche Systeme der frühkindlichen Bildung gibt es? </t>
  </si>
  <si>
    <t>Indikator C2.1</t>
  </si>
  <si>
    <t>Indikator C2.2</t>
  </si>
  <si>
    <t>C3 Wie erfolgreich bewältigen junge Menschen den Übergang vom (Aus-)Bildungssystem zum Erwerbsleben?</t>
  </si>
  <si>
    <t>Indikator C3.4</t>
  </si>
  <si>
    <t>Entwicklung der Anfängerquoten im Tertiärbereich nach ISCED-Stufen und Orientierung</t>
  </si>
  <si>
    <t xml:space="preserve">C4 Wer studiert im Ausland und wo? </t>
  </si>
  <si>
    <t>Indikator C4.1</t>
  </si>
  <si>
    <t>Indikator C4.4</t>
  </si>
  <si>
    <t xml:space="preserve">C5 Wie erfolgreich bewältigen junge Menschen den Übergang vom (Aus-)Bildungssystem zum Erwerbsleben? </t>
  </si>
  <si>
    <t>Indikator C5.2</t>
  </si>
  <si>
    <t xml:space="preserve">C6 Nehmen Erwachsene am lebenslangen Lernen teil? </t>
  </si>
  <si>
    <t>Kapitel D: Das Lernumfeld und die Organisation von Schulen</t>
  </si>
  <si>
    <t>D2 Wie ist das zahlenmäßige Schüler-Lehrkräfte-Verhältnis und wie groß sind die Klassen im Durchschnitt?</t>
  </si>
  <si>
    <t>Indikator D2.1</t>
  </si>
  <si>
    <t>Indikator D2.2</t>
  </si>
  <si>
    <t>D5 Wer sind die Lehrkräfte?</t>
  </si>
  <si>
    <t>Indikator D5.1</t>
  </si>
  <si>
    <t>Indikator D5.3</t>
  </si>
  <si>
    <t>Telefon:  +49 (0) 611 75-4270 und 75-4158</t>
  </si>
  <si>
    <r>
      <t xml:space="preserve">Erscheinungsfolge: </t>
    </r>
    <r>
      <rPr>
        <sz val="4"/>
        <rFont val="Arial"/>
        <family val="2"/>
      </rPr>
      <t xml:space="preserve"> </t>
    </r>
    <r>
      <rPr>
        <sz val="9"/>
        <rFont val="Arial"/>
        <family val="2"/>
      </rPr>
      <t>– Tabellenband: jährlich</t>
    </r>
  </si>
  <si>
    <t xml:space="preserve">                                     – Kommentierte Veröffentlichung: zweijährlich. Die diesjährige Ausgabe erscheint nicht in</t>
  </si>
  <si>
    <t xml:space="preserve">                                        gedruckter, sondern nur in elektroischer Form.</t>
  </si>
  <si>
    <r>
      <t xml:space="preserve">Fotorechte: </t>
    </r>
    <r>
      <rPr>
        <sz val="9"/>
        <rFont val="Arial"/>
        <family val="2"/>
      </rPr>
      <t>© Fancy by Veer/Higher Education/FAN2012062</t>
    </r>
  </si>
  <si>
    <t>©  Statistisches Bundesamt, Wiesbaden 2017</t>
  </si>
  <si>
    <t>Indikator A1.4a</t>
  </si>
  <si>
    <t>Indikator A1.4b</t>
  </si>
  <si>
    <t>Indikator A1.4-EU</t>
  </si>
  <si>
    <t>Internationale Bildungsindikatoren im Ländervergleich 2017</t>
  </si>
  <si>
    <t>Entwicklung des Bildungsstandes der 25- bis 64-Jährigen (2005, 2010, 2014 bis 2016)</t>
  </si>
  <si>
    <t xml:space="preserve">    im Tertiärbereich nach Geschlecht in % (2016)</t>
  </si>
  <si>
    <t>Indikator A1.8</t>
  </si>
  <si>
    <t>Indikator A1.3</t>
  </si>
  <si>
    <t>Indikator A3.1a</t>
  </si>
  <si>
    <t>Indikator A3.1b</t>
  </si>
  <si>
    <t>Indikator A5.3</t>
  </si>
  <si>
    <t>Indikator A5.4a</t>
  </si>
  <si>
    <t>Indikator A5.4b</t>
  </si>
  <si>
    <t>Indikator A5.7</t>
  </si>
  <si>
    <t>Indikator A5.5a</t>
  </si>
  <si>
    <t>Indikator A5.5b</t>
  </si>
  <si>
    <t>Indikator A5.2c</t>
  </si>
  <si>
    <t>Indikator A5.5c</t>
  </si>
  <si>
    <t>Erwerbsstatus der Bevölkerung mit einem Abschluss in ISCED 3/4 nach Ausrichtung des</t>
  </si>
  <si>
    <t>Indikator B1.5</t>
  </si>
  <si>
    <t>B2 Welcher Teil des Bruttoinlandsprodukts wird für Bildung ausgegeben?</t>
  </si>
  <si>
    <t>Indikator B2.1</t>
  </si>
  <si>
    <t>Indikator C3.3</t>
  </si>
  <si>
    <t>Indikator C3.1a</t>
  </si>
  <si>
    <t>Indikator C3.1b</t>
  </si>
  <si>
    <t xml:space="preserve">Verteilung internationaler Studierender im Tertiärbereich (akademisch) nach ausgewählten </t>
  </si>
  <si>
    <t>Indikator C4.2</t>
  </si>
  <si>
    <t>Indikator C5.1</t>
  </si>
  <si>
    <t>Indikator C5.3</t>
  </si>
  <si>
    <t>Indikator D5.2</t>
  </si>
  <si>
    <t>Indikator B1.1</t>
  </si>
  <si>
    <t>Tabelle B1.5</t>
  </si>
  <si>
    <t>Indikator C1.1</t>
  </si>
  <si>
    <t>Indikator C5.2-EU</t>
  </si>
  <si>
    <t>Indikator C6-EU</t>
  </si>
  <si>
    <t>EU-Benchmark
Elementar-bereich</t>
  </si>
  <si>
    <r>
      <rPr>
        <sz val="9.5"/>
        <color indexed="12"/>
        <rFont val="Arial"/>
        <family val="2"/>
      </rPr>
      <t xml:space="preserve">Quelle: </t>
    </r>
    <r>
      <rPr>
        <sz val="9.5"/>
        <rFont val="MetaNormalLF-Roman"/>
        <family val="2"/>
      </rPr>
      <t>Statistische Ämter des Bundes und der Länder</t>
    </r>
  </si>
  <si>
    <r>
      <t xml:space="preserve">Quelle: </t>
    </r>
    <r>
      <rPr>
        <sz val="9.5"/>
        <rFont val="MetaNormalLF-Roman"/>
        <family val="2"/>
      </rPr>
      <t>Statistische Ämter des Bundes und der Länder</t>
    </r>
  </si>
  <si>
    <r>
      <rPr>
        <sz val="9"/>
        <color rgb="FF0000CC"/>
        <rFont val="Arial"/>
        <family val="2"/>
      </rPr>
      <t>Hinweis:</t>
    </r>
    <r>
      <rPr>
        <sz val="9"/>
        <rFont val="Arial"/>
        <family val="2"/>
      </rPr>
      <t xml:space="preserve"> Die Verteilung bezieht sich auf Insgesamt ohne Fächer, die nicht zugeordnet werden können.</t>
    </r>
  </si>
  <si>
    <r>
      <t xml:space="preserve">Quelle: </t>
    </r>
    <r>
      <rPr>
        <sz val="9.5"/>
        <rFont val="Arial"/>
        <family val="2"/>
      </rPr>
      <t>Statistische Ämter des Bundes und der Länder</t>
    </r>
  </si>
  <si>
    <r>
      <t>Quelle:</t>
    </r>
    <r>
      <rPr>
        <sz val="9.5"/>
        <rFont val="MetaNormalLF-Roman"/>
        <family val="2"/>
      </rPr>
      <t xml:space="preserve"> Statistische Ämter des Bundes und der Länder</t>
    </r>
  </si>
  <si>
    <r>
      <rPr>
        <sz val="9"/>
        <color rgb="FF0000FF"/>
        <rFont val="Arial"/>
        <family val="2"/>
      </rPr>
      <t>Hinweis:</t>
    </r>
    <r>
      <rPr>
        <sz val="9"/>
        <rFont val="Arial"/>
        <family val="2"/>
      </rPr>
      <t xml:space="preserve"> Im Anhang unter "Zuordnung nationaler Bildungsprogramme zur ISCED 2011" befinden sich Erläuterungen zu den ISCED 2-Stellern.</t>
    </r>
  </si>
  <si>
    <r>
      <rPr>
        <sz val="9.5"/>
        <color indexed="12"/>
        <rFont val="Arial"/>
        <family val="2"/>
      </rPr>
      <t>Quelle:</t>
    </r>
    <r>
      <rPr>
        <sz val="9.5"/>
        <rFont val="Arial"/>
        <family val="2"/>
      </rPr>
      <t xml:space="preserve"> Statistische Ämter des Bundes und der Länder</t>
    </r>
  </si>
  <si>
    <r>
      <rPr>
        <sz val="9.5"/>
        <color indexed="12"/>
        <rFont val="Arial"/>
        <family val="2"/>
      </rPr>
      <t xml:space="preserve">Quelle: </t>
    </r>
    <r>
      <rPr>
        <sz val="9.5"/>
        <rFont val="Arial"/>
        <family val="2"/>
      </rPr>
      <t>Statistische Ämter des Bundes und der Länder</t>
    </r>
  </si>
  <si>
    <r>
      <rPr>
        <sz val="9.5"/>
        <color indexed="12"/>
        <rFont val="Arial"/>
        <family val="2"/>
      </rPr>
      <t>Quelle:</t>
    </r>
    <r>
      <rPr>
        <sz val="9.5"/>
        <rFont val="MetaNormalLF-Roman"/>
        <family val="2"/>
      </rPr>
      <t xml:space="preserve"> Statistische Ämter des Bundes und der Länder</t>
    </r>
  </si>
  <si>
    <r>
      <t>Quelle:</t>
    </r>
    <r>
      <rPr>
        <sz val="9.5"/>
        <rFont val="Arial"/>
        <family val="2"/>
      </rPr>
      <t xml:space="preserve"> Statistische Ämter des Bundes und der Länder</t>
    </r>
  </si>
  <si>
    <r>
      <t>Quelle:</t>
    </r>
    <r>
      <rPr>
        <sz val="9"/>
        <rFont val="Arial"/>
        <family val="2"/>
      </rPr>
      <t xml:space="preserve"> Statistische Ämter des Bundes und der Länder</t>
    </r>
  </si>
  <si>
    <t>2 Der Umrechnungsfaktor zwischen Euro und US-Dollar (Kaufkraftparität) beträgt 1,30.</t>
  </si>
  <si>
    <t xml:space="preserve">1 Prozentwerte deutlich über 100 % entstehen durch Schülerinnen und Schüler aus den umliegenden Bundesländern, die im jeweiligen Land die Schule besuchen. </t>
  </si>
  <si>
    <t xml:space="preserve">2 Prozentwerte über 100 % methodisch bedingt. </t>
  </si>
  <si>
    <t xml:space="preserve">1 Prozentwerte über 100 % methodisch bedingt. </t>
  </si>
  <si>
    <t xml:space="preserve">2 Prozentwerte deutlich über 100 % entstehen durch Schülerinnen und Schüler aus den umliegenden Bundesländern, die im jeweiligen Land die Schule besuchen. </t>
  </si>
  <si>
    <r>
      <t>OECD-Durchschnitt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</si>
  <si>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t>1 Die fehlenden Werte in den Fächergruppen werden in "Education at a Glance" zusammengefasst.</t>
  </si>
  <si>
    <r>
      <rPr>
        <sz val="9"/>
        <color rgb="FF0000FF"/>
        <rFont val="Arial"/>
        <family val="2"/>
      </rPr>
      <t>Hinweis:</t>
    </r>
    <r>
      <rPr>
        <sz val="9"/>
        <rFont val="Arial"/>
        <family val="2"/>
      </rPr>
      <t xml:space="preserve"> Im Anhang unter „Zuordnung nationaler Bildungsprogramme zur ISCED 2011“ befinden sich Erläuterungen zu den ISCED 2-Stellern.</t>
    </r>
  </si>
  <si>
    <t>ISCED 55 +65+75</t>
  </si>
  <si>
    <t>ISCED 54 +64+74</t>
  </si>
  <si>
    <r>
      <t>ISCED
64</t>
    </r>
    <r>
      <rPr>
        <sz val="10"/>
        <rFont val="Arial"/>
        <family val="2"/>
      </rPr>
      <t>+74+84</t>
    </r>
  </si>
  <si>
    <r>
      <t>Hinweis:</t>
    </r>
    <r>
      <rPr>
        <sz val="9"/>
        <rFont val="Arial"/>
        <family val="2"/>
      </rPr>
      <t xml:space="preserve"> Herkunftsstaat bezieht sich auf den Staat des Erwerbs der Hochschulzugangsberechtigung.</t>
    </r>
  </si>
  <si>
    <t xml:space="preserve">                 Nachgewiesen wird der Tertiärbereich (akademisch) ohne weiterführende Forschungsprogramme (ISCED 8).</t>
  </si>
  <si>
    <t xml:space="preserve">                 In "Education at a Glance" der OECD werden für Deutschland Ergebnisse einschließlich ISCED 8 nachgewiesen.</t>
  </si>
  <si>
    <t xml:space="preserve">  c   </t>
  </si>
  <si>
    <t>Anteil 15- bis 29-Jähriger, die sich in Ausbildung bzw. nicht in Ausbildung befinden, nach Geschlecht in % (2005, 2010, 2016)</t>
  </si>
  <si>
    <r>
      <t>Elementar-bereich</t>
    </r>
    <r>
      <rPr>
        <b/>
        <vertAlign val="superscript"/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</si>
  <si>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r>
      <t>Insgesamt</t>
    </r>
    <r>
      <rPr>
        <b/>
        <vertAlign val="superscript"/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</si>
  <si>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t>Erschienen im Oktober 2017</t>
  </si>
  <si>
    <r>
      <t>2005</t>
    </r>
    <r>
      <rPr>
        <b/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b</t>
    </r>
  </si>
  <si>
    <r>
      <t>2010</t>
    </r>
    <r>
      <rPr>
        <b/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b</t>
    </r>
  </si>
  <si>
    <r>
      <t>Primar- bis Tertiär-bereich</t>
    </r>
    <r>
      <rPr>
        <b/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</si>
  <si>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r>
      <t>Primar- bis Tertiärbereich</t>
    </r>
    <r>
      <rPr>
        <b/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</si>
  <si>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r>
      <rPr>
        <b/>
        <sz val="10"/>
        <rFont val="Arial"/>
        <family val="2"/>
      </rPr>
      <t>Adressen der Statistischen Ämter des Bundes und der Länder</t>
    </r>
    <r>
      <rPr>
        <sz val="10"/>
        <rFont val="Arial"/>
        <family val="2"/>
      </rPr>
      <t xml:space="preserve"> ………………………………………………………………………………………..</t>
    </r>
  </si>
  <si>
    <r>
      <rPr>
        <sz val="10"/>
        <rFont val="Arial"/>
        <family val="2"/>
      </rPr>
      <t>OECD-Durchschnitt</t>
    </r>
    <r>
      <rPr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 xml:space="preserve">   (gewichtet)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</si>
</sst>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9">
    <numFmt numFmtId="164" formatCode="#\ ###\ ##0.0\ ;\-#\ ###\ ##0.0\ ;&quot; – &quot;"/>
    <numFmt numFmtId="165" formatCode="#\ ###\ ##0\ ;\-#\ ###\ ##0\ ;&quot; – &quot;"/>
    <numFmt numFmtId="166" formatCode="0.00_ ;\-0.00\ "/>
    <numFmt numFmtId="167" formatCode="0.0"/>
    <numFmt numFmtId="168" formatCode="#\ ###\ ##0\ \ \ ;\-#\ ###\ ##0\ \ ;&quot;– &quot;"/>
    <numFmt numFmtId="169" formatCode="@\ *."/>
    <numFmt numFmtId="170" formatCode="\ \ \ \ \ \ \ \ \ \ @\ *."/>
    <numFmt numFmtId="171" formatCode="\ \ \ \ \ \ \ \ \ \ \ \ @\ *."/>
    <numFmt numFmtId="172" formatCode="\ \ \ \ \ \ \ \ \ \ \ \ @"/>
    <numFmt numFmtId="173" formatCode="\ \ \ \ \ \ \ \ \ \ \ \ \ @\ *."/>
    <numFmt numFmtId="174" formatCode="\ @\ *."/>
    <numFmt numFmtId="175" formatCode="\ @"/>
    <numFmt numFmtId="176" formatCode="\ \ @\ *."/>
    <numFmt numFmtId="177" formatCode="\ \ @"/>
    <numFmt numFmtId="178" formatCode="\ \ \ @\ *."/>
    <numFmt numFmtId="179" formatCode="\ \ \ @"/>
    <numFmt numFmtId="180" formatCode="##\ ##"/>
    <numFmt numFmtId="181" formatCode="\ \ \ \ @\ *."/>
    <numFmt numFmtId="182" formatCode="\ \ \ \ @"/>
    <numFmt numFmtId="183" formatCode="##\ ##\ #"/>
    <numFmt numFmtId="184" formatCode="##\ ##\ ##"/>
    <numFmt numFmtId="185" formatCode="\ \ \ \ \ \ @\ *."/>
    <numFmt numFmtId="186" formatCode="\ \ \ \ \ \ @"/>
    <numFmt numFmtId="187" formatCode="\ \ \ \ \ \ \ @\ *."/>
    <numFmt numFmtId="188" formatCode="##\ ##\ ##\ ###"/>
    <numFmt numFmtId="189" formatCode="\ \ \ \ \ \ \ \ \ @\ *."/>
    <numFmt numFmtId="190" formatCode="\ \ \ \ \ \ \ \ \ @"/>
    <numFmt numFmtId="191" formatCode=";;;"/>
    <numFmt numFmtId="192" formatCode="\ #\ ###\ ###\ ##0\ \ ;\ \–###\ ###\ ##0\ \ ;\ * \–\ \ ;\ * @\ \ "/>
    <numFmt numFmtId="193" formatCode="_-* #,##0_-;\-* #,##0_-;_-* &quot;-&quot;_-;_-@_-"/>
    <numFmt numFmtId="194" formatCode="_-* #,##0.00_-;\-* #,##0.00_-;_-* &quot;-&quot;??_-;_-@_-"/>
    <numFmt numFmtId="195" formatCode="_-&quot;$&quot;* #,##0_-;\-&quot;$&quot;* #,##0_-;_-&quot;$&quot;* &quot;-&quot;_-;_-@_-"/>
    <numFmt numFmtId="196" formatCode="_-&quot;$&quot;* #,##0.00_-;\-&quot;$&quot;* #,##0.00_-;_-&quot;$&quot;* &quot;-&quot;??_-;_-@_-"/>
    <numFmt numFmtId="197" formatCode="#\ ###\ ##0"/>
    <numFmt numFmtId="198" formatCode="_-* #,##0.00\ [$€]_-;\-* #,##0.00\ [$€]_-;_-* &quot;-&quot;??\ [$€]_-;_-@_-"/>
    <numFmt numFmtId="199" formatCode="_-* #,##0.00\ [$€-1]_-;\-* #,##0.00\ [$€-1]_-;_-* &quot;-&quot;??\ [$€-1]_-"/>
    <numFmt numFmtId="200" formatCode="#\ ###\ ##0&quot; Tsd&quot;"/>
    <numFmt numFmtId="201" formatCode="0\ &quot;%&quot;"/>
    <numFmt numFmtId="202" formatCode="#\ ###\ ##0&quot; TDM&quot;"/>
    <numFmt numFmtId="203" formatCode="#\ ###\ ##0&quot; TEuro&quot;"/>
    <numFmt numFmtId="204" formatCode="#\ ##0\ ##0\ "/>
    <numFmt numFmtId="205" formatCode="##\ ###\ ##0;\-##\ ###\ ##0;\-;@"/>
    <numFmt numFmtId="206" formatCode="#\ ###\ ##0;\-#\ ###\ ##0;\-;@"/>
    <numFmt numFmtId="207" formatCode="#\ ###\ ##0;#\ ###\ ##0;\-;@"/>
    <numFmt numFmtId="208" formatCode="_(&quot;$&quot;* #,##0.00_);_(&quot;$&quot;* \(#,##0.00\);_(&quot;$&quot;* &quot;-&quot;??_);_(@_)"/>
    <numFmt numFmtId="209" formatCode="_-* #,##0.00\ &quot;DM&quot;_-;\-* #,##0.00\ &quot;DM&quot;_-;_-* &quot;-&quot;??\ &quot;DM&quot;_-;_-@_-"/>
    <numFmt numFmtId="210" formatCode="\ \ 0.00\ \ "/>
    <numFmt numFmtId="211" formatCode="\ \ 0.0\ \ "/>
    <numFmt numFmtId="212" formatCode="_ * #,##0_ ;_ * \-#,##0_ ;_ * &quot;-&quot;_ ;_ @_ "/>
    <numFmt numFmtId="213" formatCode="_ * #,##0.00_ ;_ * \-#,##0.00_ ;_ * &quot;-&quot;??_ ;_ @_ "/>
    <numFmt numFmtId="214" formatCode="_ &quot;\&quot;* #,##0_ ;_ &quot;\&quot;* \-#,##0_ ;_ &quot;\&quot;* &quot;-&quot;_ ;_ @_ "/>
    <numFmt numFmtId="215" formatCode="_ &quot;\&quot;* #,##0.00_ ;_ &quot;\&quot;* \-#,##0.00_ ;_ &quot;\&quot;* &quot;-&quot;??_ ;_ @_ "/>
    <numFmt numFmtId="216" formatCode="&quot;\&quot;#,##0;&quot;\&quot;\-#,##0"/>
    <numFmt numFmtId="217" formatCode="###########0;\-###########0;&quot;-&quot;"/>
    <numFmt numFmtId="218" formatCode="#\ ###\ ##0\ ;\-#\ ###\ ##0\ ;&quot; - &quot;"/>
    <numFmt numFmtId="219" formatCode="0.0_ ;\-0.0\ "/>
    <numFmt numFmtId="220" formatCode="[Red]&quot;XXXXXX Daten fehlerhaft XXXXXX&quot;\ ;[Red]&quot;XXXXXX Daten fehlerhaft XXXXXX&quot;\ ;&quot; &quot;"/>
    <numFmt numFmtId="221" formatCode="_(* #,##0.00_);_(* \(#,##0.00\);_(* &quot;-&quot;??_);_(@_)"/>
    <numFmt numFmtId="222" formatCode="_-* #,##0.00000_-;"/>
    <numFmt numFmtId="223" formatCode="#,##0.0"/>
    <numFmt numFmtId="224" formatCode="@\ "/>
    <numFmt numFmtId="225" formatCode="General_)"/>
    <numFmt numFmtId="226" formatCode="[&lt;0.5]\ &quot;n  &quot;;0\ \ ;@\ \ "/>
    <numFmt numFmtId="227" formatCode="0\ \ \ ;@\ \ \ "/>
    <numFmt numFmtId="228" formatCode="0.0\ \ ;@\ \ "/>
    <numFmt numFmtId="229" formatCode="0.0000_ ;\-0.0000\ "/>
    <numFmt numFmtId="230" formatCode="###\ ###\ ##0.0\ ;\-###\ ###\ ##0.0\ ;&quot; – &quot;"/>
    <numFmt numFmtId="231" formatCode="#\ ###\ ##0.0\ ;\-#\ ###\ ##0.0\ ;&quot; - &quot;"/>
    <numFmt numFmtId="232" formatCode="[=0]0.0\ \ ;[&lt;0.05]\ &quot;n.   &quot;;0.0\ \ \ ;@\ \ \ "/>
  </numFmts>
  <fonts count="18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sz val="10"/>
      <color indexed="8"/>
      <name val="MS Sans Serif"/>
      <family val="2"/>
    </font>
    <font>
      <sz val="9"/>
      <name val="MetaNormalLF-Roman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name val="MetaNormalLF-Roman"/>
      <family val="2"/>
    </font>
    <font>
      <sz val="10"/>
      <color indexed="48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Letter Gothic CE"/>
      <family val="3"/>
      <charset val="238"/>
    </font>
    <font>
      <sz val="10"/>
      <color theme="1"/>
      <name val="MetaNormalLF-Roman"/>
      <family val="2"/>
    </font>
    <font>
      <sz val="11"/>
      <color indexed="30"/>
      <name val="Calibri"/>
      <family val="2"/>
    </font>
    <font>
      <sz val="11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theme="0"/>
      <name val="MetaNormalLF-Roman"/>
      <family val="2"/>
    </font>
    <font>
      <sz val="11"/>
      <color indexed="29"/>
      <name val="Calibri"/>
      <family val="2"/>
    </font>
    <font>
      <sz val="11"/>
      <color indexed="9"/>
      <name val="Calibri"/>
      <family val="2"/>
    </font>
    <font>
      <b/>
      <sz val="11"/>
      <color indexed="43"/>
      <name val="Arial"/>
      <family val="2"/>
    </font>
    <font>
      <sz val="9"/>
      <name val="Courier New"/>
      <family val="3"/>
    </font>
    <font>
      <b/>
      <sz val="11"/>
      <color indexed="63"/>
      <name val="Calibri"/>
      <family val="2"/>
    </font>
    <font>
      <b/>
      <sz val="9"/>
      <color rgb="FF3F3F3F"/>
      <name val="MetaNormalLF-Roman"/>
      <family val="2"/>
    </font>
    <font>
      <b/>
      <sz val="11"/>
      <color indexed="52"/>
      <name val="Calibri"/>
      <family val="2"/>
    </font>
    <font>
      <b/>
      <sz val="9"/>
      <color rgb="FFFA7D00"/>
      <name val="MetaNormalLF-Roman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1"/>
      <color indexed="62"/>
      <name val="Calibri"/>
      <family val="2"/>
    </font>
    <font>
      <sz val="9"/>
      <color rgb="FF3F3F76"/>
      <name val="MetaNormalLF-Roman"/>
      <family val="2"/>
    </font>
    <font>
      <sz val="10"/>
      <color indexed="2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theme="1"/>
      <name val="MetaNormalLF-Roman"/>
      <family val="2"/>
    </font>
    <font>
      <i/>
      <sz val="11"/>
      <color indexed="23"/>
      <name val="Calibri"/>
      <family val="2"/>
    </font>
    <font>
      <i/>
      <sz val="9"/>
      <color rgb="FF7F7F7F"/>
      <name val="MetaNormalLF-Roman"/>
      <family val="2"/>
    </font>
    <font>
      <sz val="8.5"/>
      <color indexed="8"/>
      <name val="MS Sans Serif"/>
      <family val="2"/>
    </font>
    <font>
      <b/>
      <sz val="11"/>
      <color indexed="8"/>
      <name val="Arial"/>
      <family val="2"/>
    </font>
    <font>
      <b/>
      <sz val="11"/>
      <color indexed="47"/>
      <name val="Arial"/>
      <family val="2"/>
    </font>
    <font>
      <sz val="11"/>
      <color indexed="17"/>
      <name val="Calibri"/>
      <family val="2"/>
    </font>
    <font>
      <sz val="9"/>
      <color rgb="FF006100"/>
      <name val="MetaNormalLF-Roman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u/>
      <sz val="7.5"/>
      <color indexed="12"/>
      <name val="Arial"/>
      <family val="2"/>
    </font>
    <font>
      <b/>
      <sz val="8.5"/>
      <color indexed="8"/>
      <name val="MS Sans Serif"/>
      <family val="2"/>
    </font>
    <font>
      <sz val="8"/>
      <color theme="1"/>
      <name val="Bliss 2 Regular"/>
      <family val="3"/>
    </font>
    <font>
      <sz val="11"/>
      <color indexed="60"/>
      <name val="Calibri"/>
      <family val="2"/>
    </font>
    <font>
      <sz val="9"/>
      <color rgb="FF9C6500"/>
      <name val="MetaNormalLF-Roman"/>
      <family val="2"/>
    </font>
    <font>
      <sz val="10"/>
      <name val="MS Sans Serif"/>
      <family val="2"/>
    </font>
    <font>
      <sz val="6.5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9"/>
      <color rgb="FF9C0006"/>
      <name val="MetaNormalLF-Roman"/>
      <family val="2"/>
    </font>
    <font>
      <sz val="12"/>
      <name val="MetaNormalLF-Roman"/>
      <family val="2"/>
    </font>
    <font>
      <sz val="10"/>
      <color theme="1"/>
      <name val="Bliss 2 Regular"/>
      <family val="3"/>
    </font>
    <font>
      <sz val="10"/>
      <name val="NewCenturySchlbk"/>
    </font>
    <font>
      <sz val="8"/>
      <name val="Bliss 2 Regular"/>
      <family val="3"/>
    </font>
    <font>
      <sz val="7.5"/>
      <name val="Bliss Light"/>
    </font>
    <font>
      <sz val="10"/>
      <color indexed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sz val="9"/>
      <color rgb="FFFA7D00"/>
      <name val="MetaNormalLF-Roman"/>
      <family val="2"/>
    </font>
    <font>
      <u/>
      <sz val="9"/>
      <color indexed="12"/>
      <name val="MS Sans Serif"/>
      <family val="2"/>
    </font>
    <font>
      <sz val="11"/>
      <color indexed="10"/>
      <name val="Calibri"/>
      <family val="2"/>
    </font>
    <font>
      <sz val="9"/>
      <color rgb="FFFF0000"/>
      <name val="MetaNormalLF-Roman"/>
      <family val="2"/>
    </font>
    <font>
      <b/>
      <sz val="11"/>
      <color indexed="9"/>
      <name val="Calibri"/>
      <family val="2"/>
    </font>
    <font>
      <b/>
      <sz val="9"/>
      <color theme="0"/>
      <name val="MetaNormalLF-Roman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0"/>
      <color indexed="10"/>
      <name val="Arial"/>
      <family val="2"/>
    </font>
    <font>
      <b/>
      <sz val="4"/>
      <name val="Arial"/>
      <family val="2"/>
    </font>
    <font>
      <sz val="4"/>
      <name val="Arial"/>
      <family val="2"/>
    </font>
    <font>
      <sz val="10"/>
      <name val="MetaNormalLF-Roman"/>
    </font>
    <font>
      <b/>
      <sz val="9.5"/>
      <color indexed="12"/>
      <name val="Arial"/>
      <family val="2"/>
    </font>
    <font>
      <sz val="10"/>
      <color rgb="FF0000FF"/>
      <name val="Arial"/>
      <family val="2"/>
    </font>
    <font>
      <sz val="9.5"/>
      <color indexed="12"/>
      <name val="Arial"/>
      <family val="2"/>
    </font>
    <font>
      <sz val="10"/>
      <color indexed="10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b/>
      <sz val="10"/>
      <color indexed="48"/>
      <name val="Arial"/>
      <family val="2"/>
    </font>
    <font>
      <vertAlign val="superscript"/>
      <sz val="10"/>
      <name val="MetaNormalLF-Roman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6"/>
      <name val="Arial"/>
      <family val="2"/>
    </font>
    <font>
      <b/>
      <sz val="10"/>
      <color indexed="63"/>
      <name val="Arial"/>
      <family val="2"/>
    </font>
    <font>
      <b/>
      <sz val="14"/>
      <name val="Helv"/>
      <family val="2"/>
    </font>
    <font>
      <b/>
      <sz val="12"/>
      <name val="Helv"/>
      <family val="2"/>
    </font>
    <font>
      <b/>
      <sz val="10"/>
      <color indexed="8"/>
      <name val="Arial"/>
      <family val="2"/>
    </font>
    <font>
      <sz val="7.5"/>
      <name val="Arial"/>
      <family val="2"/>
    </font>
    <font>
      <u/>
      <sz val="10"/>
      <color indexed="12"/>
      <name val="MS Sans Serif"/>
      <family val="2"/>
    </font>
    <font>
      <b/>
      <sz val="9"/>
      <color indexed="55"/>
      <name val="Arial"/>
      <family val="2"/>
    </font>
    <font>
      <sz val="10"/>
      <name val="Courier"/>
    </font>
    <font>
      <sz val="9.5"/>
      <name val="Arial"/>
      <family val="2"/>
    </font>
    <font>
      <b/>
      <sz val="9.5"/>
      <name val="Arial"/>
      <family val="2"/>
    </font>
    <font>
      <vertAlign val="superscript"/>
      <sz val="10"/>
      <name val="Arial"/>
      <family val="2"/>
    </font>
    <font>
      <sz val="9"/>
      <color indexed="61"/>
      <name val="Arial"/>
      <family val="2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8"/>
      <name val="MetaNormalLF-Roman"/>
      <family val="2"/>
    </font>
    <font>
      <sz val="10"/>
      <name val="Times New Roman"/>
    </font>
    <font>
      <vertAlign val="superscript"/>
      <sz val="4"/>
      <name val="Arial"/>
      <family val="2"/>
    </font>
    <font>
      <b/>
      <sz val="9.5"/>
      <color indexed="55"/>
      <name val="MetaNormalLF-Roman"/>
      <family val="2"/>
    </font>
    <font>
      <sz val="9.5"/>
      <color indexed="55"/>
      <name val="MetaNormalLF-Roman"/>
      <family val="2"/>
    </font>
    <font>
      <b/>
      <sz val="9.5"/>
      <color indexed="9"/>
      <name val="MetaNormalLF-Roman"/>
      <family val="2"/>
    </font>
    <font>
      <sz val="9.5"/>
      <name val="MetaNormalLF-Roman"/>
      <family val="2"/>
    </font>
    <font>
      <sz val="6"/>
      <name val="MetaNormalLF-Roman"/>
      <family val="2"/>
    </font>
    <font>
      <b/>
      <sz val="10"/>
      <name val="MetaNormalLF-Roman"/>
      <family val="2"/>
    </font>
    <font>
      <sz val="10"/>
      <color rgb="FF7030A0"/>
      <name val="Arial"/>
      <family val="2"/>
    </font>
    <font>
      <sz val="9"/>
      <color indexed="48"/>
      <name val="Arial"/>
      <family val="2"/>
    </font>
    <font>
      <sz val="8"/>
      <color rgb="FFFF0000"/>
      <name val="Arial"/>
      <family val="2"/>
    </font>
    <font>
      <sz val="11"/>
      <name val="Arial"/>
      <family val="2"/>
    </font>
    <font>
      <sz val="11"/>
      <name val="MetaNormalLF-Roman"/>
      <family val="2"/>
    </font>
    <font>
      <b/>
      <sz val="12"/>
      <name val="MetaNormalLF-Roman"/>
      <family val="2"/>
    </font>
    <font>
      <i/>
      <sz val="10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i/>
      <sz val="10"/>
      <color indexed="8"/>
      <name val="Arial"/>
      <family val="2"/>
    </font>
    <font>
      <b/>
      <vertAlign val="superscript"/>
      <sz val="4"/>
      <name val="Arial"/>
      <family val="2"/>
    </font>
    <font>
      <b/>
      <u/>
      <sz val="11"/>
      <color indexed="12"/>
      <name val="Arial"/>
      <family val="2"/>
    </font>
    <font>
      <b/>
      <u/>
      <sz val="10"/>
      <color indexed="12"/>
      <name val="Arial"/>
      <family val="2"/>
    </font>
    <font>
      <b/>
      <sz val="9"/>
      <name val="Arial"/>
      <family val="2"/>
    </font>
    <font>
      <sz val="9"/>
      <name val="MS Sans Serif"/>
      <family val="2"/>
    </font>
    <font>
      <b/>
      <sz val="9"/>
      <color theme="1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color indexed="48"/>
      <name val="Arial"/>
      <family val="2"/>
    </font>
    <font>
      <sz val="13"/>
      <name val="Arial"/>
      <family val="2"/>
    </font>
    <font>
      <b/>
      <sz val="9.1"/>
      <name val="Arial"/>
      <family val="2"/>
    </font>
    <font>
      <sz val="9.1"/>
      <name val="Arial"/>
      <family val="2"/>
    </font>
    <font>
      <sz val="9"/>
      <color rgb="FF0000CC"/>
      <name val="Arial"/>
      <family val="2"/>
    </font>
    <font>
      <sz val="9"/>
      <color rgb="FF0000FF"/>
      <name val="Arial"/>
      <family val="2"/>
    </font>
    <font>
      <sz val="10"/>
      <color rgb="FFFF0000"/>
      <name val="MetaNormalLF-Roman"/>
      <family val="2"/>
    </font>
    <font>
      <sz val="9.5"/>
      <color indexed="48"/>
      <name val="Arial"/>
      <family val="2"/>
    </font>
    <font>
      <sz val="9"/>
      <color indexed="8"/>
      <name val="Arial"/>
      <family val="2"/>
    </font>
    <font>
      <sz val="9.5"/>
      <color indexed="8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theme="0" tint="-0.34998626667073579"/>
        <bgColor indexed="22"/>
      </patternFill>
    </fill>
    <fill>
      <patternFill patternType="mediumGray">
        <fgColor theme="0" tint="-0.34998626667073579"/>
        <bgColor indexed="9"/>
      </patternFill>
    </fill>
    <fill>
      <patternFill patternType="mediumGray">
        <fgColor theme="1" tint="0.34998626667073579"/>
        <bgColor indexed="23"/>
      </patternFill>
    </fill>
    <fill>
      <patternFill patternType="solid">
        <fgColor theme="2"/>
        <bgColor indexed="64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2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3"/>
      </patternFill>
    </fill>
    <fill>
      <patternFill patternType="solid">
        <fgColor indexed="44"/>
      </patternFill>
    </fill>
    <fill>
      <patternFill patternType="solid">
        <fgColor indexed="1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9"/>
      </patternFill>
    </fill>
    <fill>
      <patternFill patternType="solid">
        <fgColor indexed="30"/>
      </patternFill>
    </fill>
    <fill>
      <patternFill patternType="solid">
        <fgColor indexed="21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10"/>
      </patternFill>
    </fill>
    <fill>
      <patternFill patternType="solid">
        <fgColor indexed="47"/>
        <bgColor indexed="64"/>
      </patternFill>
    </fill>
    <fill>
      <patternFill patternType="solid">
        <fgColor indexed="26"/>
      </patternFill>
    </fill>
    <fill>
      <patternFill patternType="gray125">
        <fgColor indexed="22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ADB"/>
        <bgColor indexed="64"/>
      </patternFill>
    </fill>
    <fill>
      <patternFill patternType="solid">
        <fgColor rgb="FFC6C7C9"/>
        <bgColor indexed="64"/>
      </patternFill>
    </fill>
    <fill>
      <patternFill patternType="solid">
        <fgColor indexed="55"/>
      </patternFill>
    </fill>
    <fill>
      <patternFill patternType="mediumGray">
        <fgColor theme="0" tint="-0.34998626667073579"/>
        <bgColor indexed="65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5"/>
      </left>
      <right style="medium">
        <color indexed="55"/>
      </right>
      <top/>
      <bottom/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/>
      <top style="thick">
        <color theme="0" tint="-0.34998626667073579"/>
      </top>
      <bottom/>
      <diagonal/>
    </border>
    <border>
      <left style="medium">
        <color indexed="55"/>
      </left>
      <right style="medium">
        <color indexed="55"/>
      </right>
      <top style="thick">
        <color theme="0" tint="-0.34998626667073579"/>
      </top>
      <bottom/>
      <diagonal/>
    </border>
    <border>
      <left style="medium">
        <color indexed="55"/>
      </left>
      <right/>
      <top style="thick">
        <color theme="0" tint="-0.34998626667073579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3"/>
      </top>
      <bottom/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/>
      <right/>
      <top style="thin">
        <color rgb="FF808080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 style="medium">
        <color rgb="FF808080"/>
      </top>
      <bottom/>
      <diagonal/>
    </border>
    <border>
      <left/>
      <right style="medium">
        <color indexed="55"/>
      </right>
      <top/>
      <bottom style="medium">
        <color rgb="FF808080"/>
      </bottom>
      <diagonal/>
    </border>
  </borders>
  <cellStyleXfs count="513">
    <xf numFmtId="0" fontId="0" fillId="0" borderId="0"/>
    <xf numFmtId="0" fontId="6" fillId="0" borderId="1"/>
    <xf numFmtId="0" fontId="9" fillId="2" borderId="0">
      <alignment horizontal="center"/>
    </xf>
    <xf numFmtId="0" fontId="10" fillId="2" borderId="1">
      <alignment horizontal="left"/>
    </xf>
    <xf numFmtId="0" fontId="11" fillId="2" borderId="0">
      <alignment horizontal="left"/>
    </xf>
    <xf numFmtId="0" fontId="12" fillId="3" borderId="0">
      <alignment horizontal="right" vertical="top" wrapText="1"/>
    </xf>
    <xf numFmtId="0" fontId="5" fillId="0" borderId="0" applyNumberFormat="0" applyFill="0" applyBorder="0" applyAlignment="0" applyProtection="0">
      <alignment vertical="top"/>
      <protection locked="0"/>
    </xf>
    <xf numFmtId="0" fontId="6" fillId="2" borderId="2">
      <alignment horizontal="center" wrapText="1"/>
    </xf>
    <xf numFmtId="0" fontId="6" fillId="2" borderId="1"/>
    <xf numFmtId="0" fontId="7" fillId="2" borderId="0"/>
    <xf numFmtId="0" fontId="2" fillId="0" borderId="0"/>
    <xf numFmtId="0" fontId="6" fillId="2" borderId="6">
      <alignment wrapText="1"/>
    </xf>
    <xf numFmtId="0" fontId="6" fillId="2" borderId="7"/>
    <xf numFmtId="0" fontId="6" fillId="2" borderId="8"/>
    <xf numFmtId="0" fontId="25" fillId="0" borderId="0"/>
    <xf numFmtId="0" fontId="2" fillId="0" borderId="0"/>
    <xf numFmtId="0" fontId="26" fillId="0" borderId="0"/>
    <xf numFmtId="169" fontId="6" fillId="0" borderId="0"/>
    <xf numFmtId="49" fontId="6" fillId="0" borderId="0"/>
    <xf numFmtId="170" fontId="6" fillId="0" borderId="0">
      <alignment horizontal="center"/>
    </xf>
    <xf numFmtId="170" fontId="6" fillId="0" borderId="0">
      <alignment horizontal="center"/>
    </xf>
    <xf numFmtId="0" fontId="6" fillId="0" borderId="0">
      <alignment horizontal="center"/>
    </xf>
    <xf numFmtId="171" fontId="6" fillId="0" borderId="0"/>
    <xf numFmtId="172" fontId="6" fillId="0" borderId="0"/>
    <xf numFmtId="173" fontId="6" fillId="0" borderId="0"/>
    <xf numFmtId="174" fontId="6" fillId="0" borderId="0"/>
    <xf numFmtId="175" fontId="42" fillId="0" borderId="0"/>
    <xf numFmtId="0" fontId="43" fillId="14" borderId="0" applyNumberFormat="0" applyBorder="0" applyAlignment="0" applyProtection="0"/>
    <xf numFmtId="0" fontId="1" fillId="14" borderId="0" applyNumberFormat="0" applyBorder="0" applyAlignment="0" applyProtection="0"/>
    <xf numFmtId="0" fontId="43" fillId="14" borderId="0" applyNumberFormat="0" applyBorder="0" applyAlignment="0" applyProtection="0"/>
    <xf numFmtId="0" fontId="1" fillId="14" borderId="0" applyNumberFormat="0" applyBorder="0" applyAlignment="0" applyProtection="0"/>
    <xf numFmtId="0" fontId="43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3" fillId="18" borderId="0" applyNumberFormat="0" applyBorder="0" applyAlignment="0" applyProtection="0"/>
    <xf numFmtId="0" fontId="1" fillId="18" borderId="0" applyNumberFormat="0" applyBorder="0" applyAlignment="0" applyProtection="0"/>
    <xf numFmtId="0" fontId="43" fillId="18" borderId="0" applyNumberFormat="0" applyBorder="0" applyAlignment="0" applyProtection="0"/>
    <xf numFmtId="0" fontId="1" fillId="18" borderId="0" applyNumberFormat="0" applyBorder="0" applyAlignment="0" applyProtection="0"/>
    <xf numFmtId="0" fontId="43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3" fillId="22" borderId="0" applyNumberFormat="0" applyBorder="0" applyAlignment="0" applyProtection="0"/>
    <xf numFmtId="0" fontId="1" fillId="22" borderId="0" applyNumberFormat="0" applyBorder="0" applyAlignment="0" applyProtection="0"/>
    <xf numFmtId="0" fontId="43" fillId="22" borderId="0" applyNumberFormat="0" applyBorder="0" applyAlignment="0" applyProtection="0"/>
    <xf numFmtId="0" fontId="1" fillId="22" borderId="0" applyNumberFormat="0" applyBorder="0" applyAlignment="0" applyProtection="0"/>
    <xf numFmtId="0" fontId="43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3" fillId="26" borderId="0" applyNumberFormat="0" applyBorder="0" applyAlignment="0" applyProtection="0"/>
    <xf numFmtId="0" fontId="1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3" fillId="30" borderId="0" applyNumberFormat="0" applyBorder="0" applyAlignment="0" applyProtection="0"/>
    <xf numFmtId="0" fontId="1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3" fillId="34" borderId="0" applyNumberFormat="0" applyBorder="0" applyAlignment="0" applyProtection="0"/>
    <xf numFmtId="0" fontId="1" fillId="34" borderId="0" applyNumberFormat="0" applyBorder="0" applyAlignment="0" applyProtection="0"/>
    <xf numFmtId="0" fontId="43" fillId="34" borderId="0" applyNumberFormat="0" applyBorder="0" applyAlignment="0" applyProtection="0"/>
    <xf numFmtId="0" fontId="1" fillId="34" borderId="0" applyNumberFormat="0" applyBorder="0" applyAlignment="0" applyProtection="0"/>
    <xf numFmtId="0" fontId="43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4" fillId="41" borderId="0" applyNumberFormat="0" applyBorder="0" applyAlignment="0" applyProtection="0"/>
    <xf numFmtId="0" fontId="45" fillId="42" borderId="0" applyNumberFormat="0" applyBorder="0" applyAlignment="0" applyProtection="0"/>
    <xf numFmtId="0" fontId="44" fillId="43" borderId="0" applyNumberFormat="0" applyBorder="0" applyAlignment="0" applyProtection="0"/>
    <xf numFmtId="0" fontId="45" fillId="44" borderId="0" applyNumberFormat="0" applyBorder="0" applyAlignment="0" applyProtection="0"/>
    <xf numFmtId="0" fontId="44" fillId="45" borderId="0" applyNumberFormat="0" applyBorder="0" applyAlignment="0" applyProtection="0"/>
    <xf numFmtId="0" fontId="45" fillId="46" borderId="0" applyNumberFormat="0" applyBorder="0" applyAlignment="0" applyProtection="0"/>
    <xf numFmtId="0" fontId="44" fillId="47" borderId="0" applyNumberFormat="0" applyBorder="0" applyAlignment="0" applyProtection="0"/>
    <xf numFmtId="0" fontId="45" fillId="48" borderId="0" applyNumberFormat="0" applyBorder="0" applyAlignment="0" applyProtection="0"/>
    <xf numFmtId="0" fontId="44" fillId="41" borderId="0" applyNumberFormat="0" applyBorder="0" applyAlignment="0" applyProtection="0"/>
    <xf numFmtId="0" fontId="45" fillId="49" borderId="0" applyNumberFormat="0" applyBorder="0" applyAlignment="0" applyProtection="0"/>
    <xf numFmtId="0" fontId="44" fillId="43" borderId="0" applyNumberFormat="0" applyBorder="0" applyAlignment="0" applyProtection="0"/>
    <xf numFmtId="0" fontId="45" fillId="47" borderId="0" applyNumberFormat="0" applyBorder="0" applyAlignment="0" applyProtection="0"/>
    <xf numFmtId="176" fontId="46" fillId="0" borderId="0"/>
    <xf numFmtId="177" fontId="42" fillId="0" borderId="0"/>
    <xf numFmtId="178" fontId="6" fillId="0" borderId="0"/>
    <xf numFmtId="178" fontId="6" fillId="0" borderId="0"/>
    <xf numFmtId="0" fontId="6" fillId="0" borderId="0"/>
    <xf numFmtId="179" fontId="6" fillId="0" borderId="0"/>
    <xf numFmtId="180" fontId="47" fillId="0" borderId="1">
      <alignment horizontal="left"/>
    </xf>
    <xf numFmtId="0" fontId="43" fillId="15" borderId="0" applyNumberFormat="0" applyBorder="0" applyAlignment="0" applyProtection="0"/>
    <xf numFmtId="0" fontId="1" fillId="15" borderId="0" applyNumberFormat="0" applyBorder="0" applyAlignment="0" applyProtection="0"/>
    <xf numFmtId="0" fontId="43" fillId="15" borderId="0" applyNumberFormat="0" applyBorder="0" applyAlignment="0" applyProtection="0"/>
    <xf numFmtId="0" fontId="1" fillId="15" borderId="0" applyNumberFormat="0" applyBorder="0" applyAlignment="0" applyProtection="0"/>
    <xf numFmtId="0" fontId="43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3" fillId="19" borderId="0" applyNumberFormat="0" applyBorder="0" applyAlignment="0" applyProtection="0"/>
    <xf numFmtId="0" fontId="1" fillId="19" borderId="0" applyNumberFormat="0" applyBorder="0" applyAlignment="0" applyProtection="0"/>
    <xf numFmtId="0" fontId="43" fillId="19" borderId="0" applyNumberFormat="0" applyBorder="0" applyAlignment="0" applyProtection="0"/>
    <xf numFmtId="0" fontId="1" fillId="19" borderId="0" applyNumberFormat="0" applyBorder="0" applyAlignment="0" applyProtection="0"/>
    <xf numFmtId="0" fontId="4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3" fillId="23" borderId="0" applyNumberFormat="0" applyBorder="0" applyAlignment="0" applyProtection="0"/>
    <xf numFmtId="0" fontId="1" fillId="23" borderId="0" applyNumberFormat="0" applyBorder="0" applyAlignment="0" applyProtection="0"/>
    <xf numFmtId="0" fontId="43" fillId="23" borderId="0" applyNumberFormat="0" applyBorder="0" applyAlignment="0" applyProtection="0"/>
    <xf numFmtId="0" fontId="1" fillId="23" borderId="0" applyNumberFormat="0" applyBorder="0" applyAlignment="0" applyProtection="0"/>
    <xf numFmtId="0" fontId="43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3" fillId="27" borderId="0" applyNumberFormat="0" applyBorder="0" applyAlignment="0" applyProtection="0"/>
    <xf numFmtId="0" fontId="1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3" fillId="31" borderId="0" applyNumberFormat="0" applyBorder="0" applyAlignment="0" applyProtection="0"/>
    <xf numFmtId="0" fontId="1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3" fillId="35" borderId="0" applyNumberFormat="0" applyBorder="0" applyAlignment="0" applyProtection="0"/>
    <xf numFmtId="0" fontId="1" fillId="35" borderId="0" applyNumberFormat="0" applyBorder="0" applyAlignment="0" applyProtection="0"/>
    <xf numFmtId="0" fontId="43" fillId="35" borderId="0" applyNumberFormat="0" applyBorder="0" applyAlignment="0" applyProtection="0"/>
    <xf numFmtId="0" fontId="1" fillId="35" borderId="0" applyNumberFormat="0" applyBorder="0" applyAlignment="0" applyProtection="0"/>
    <xf numFmtId="0" fontId="43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4" fillId="50" borderId="0" applyNumberFormat="0" applyBorder="0" applyAlignment="0" applyProtection="0"/>
    <xf numFmtId="0" fontId="45" fillId="51" borderId="0" applyNumberFormat="0" applyBorder="0" applyAlignment="0" applyProtection="0"/>
    <xf numFmtId="0" fontId="44" fillId="52" borderId="0" applyNumberFormat="0" applyBorder="0" applyAlignment="0" applyProtection="0"/>
    <xf numFmtId="0" fontId="45" fillId="53" borderId="0" applyNumberFormat="0" applyBorder="0" applyAlignment="0" applyProtection="0"/>
    <xf numFmtId="0" fontId="44" fillId="45" borderId="0" applyNumberFormat="0" applyBorder="0" applyAlignment="0" applyProtection="0"/>
    <xf numFmtId="0" fontId="45" fillId="54" borderId="0" applyNumberFormat="0" applyBorder="0" applyAlignment="0" applyProtection="0"/>
    <xf numFmtId="0" fontId="44" fillId="55" borderId="0" applyNumberFormat="0" applyBorder="0" applyAlignment="0" applyProtection="0"/>
    <xf numFmtId="0" fontId="45" fillId="48" borderId="0" applyNumberFormat="0" applyBorder="0" applyAlignment="0" applyProtection="0"/>
    <xf numFmtId="0" fontId="44" fillId="50" borderId="0" applyNumberFormat="0" applyBorder="0" applyAlignment="0" applyProtection="0"/>
    <xf numFmtId="0" fontId="45" fillId="51" borderId="0" applyNumberFormat="0" applyBorder="0" applyAlignment="0" applyProtection="0"/>
    <xf numFmtId="0" fontId="44" fillId="56" borderId="0" applyNumberFormat="0" applyBorder="0" applyAlignment="0" applyProtection="0"/>
    <xf numFmtId="0" fontId="45" fillId="41" borderId="0" applyNumberFormat="0" applyBorder="0" applyAlignment="0" applyProtection="0"/>
    <xf numFmtId="181" fontId="6" fillId="0" borderId="0"/>
    <xf numFmtId="182" fontId="42" fillId="0" borderId="0"/>
    <xf numFmtId="183" fontId="47" fillId="0" borderId="1">
      <alignment horizontal="left"/>
    </xf>
    <xf numFmtId="184" fontId="47" fillId="0" borderId="1">
      <alignment horizontal="left"/>
    </xf>
    <xf numFmtId="0" fontId="48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8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8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8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8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8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9" fillId="54" borderId="0" applyNumberFormat="0" applyBorder="0" applyAlignment="0" applyProtection="0"/>
    <xf numFmtId="0" fontId="50" fillId="57" borderId="0" applyNumberFormat="0" applyBorder="0" applyAlignment="0" applyProtection="0"/>
    <xf numFmtId="0" fontId="49" fillId="58" borderId="0" applyNumberFormat="0" applyBorder="0" applyAlignment="0" applyProtection="0"/>
    <xf numFmtId="0" fontId="50" fillId="53" borderId="0" applyNumberFormat="0" applyBorder="0" applyAlignment="0" applyProtection="0"/>
    <xf numFmtId="0" fontId="49" fillId="59" borderId="0" applyNumberFormat="0" applyBorder="0" applyAlignment="0" applyProtection="0"/>
    <xf numFmtId="0" fontId="50" fillId="54" borderId="0" applyNumberFormat="0" applyBorder="0" applyAlignment="0" applyProtection="0"/>
    <xf numFmtId="0" fontId="49" fillId="46" borderId="0" applyNumberFormat="0" applyBorder="0" applyAlignment="0" applyProtection="0"/>
    <xf numFmtId="0" fontId="50" fillId="60" borderId="0" applyNumberFormat="0" applyBorder="0" applyAlignment="0" applyProtection="0"/>
    <xf numFmtId="0" fontId="49" fillId="54" borderId="0" applyNumberFormat="0" applyBorder="0" applyAlignment="0" applyProtection="0"/>
    <xf numFmtId="0" fontId="50" fillId="61" borderId="0" applyNumberFormat="0" applyBorder="0" applyAlignment="0" applyProtection="0"/>
    <xf numFmtId="0" fontId="49" fillId="52" borderId="0" applyNumberFormat="0" applyBorder="0" applyAlignment="0" applyProtection="0"/>
    <xf numFmtId="0" fontId="50" fillId="45" borderId="0" applyNumberFormat="0" applyBorder="0" applyAlignment="0" applyProtection="0"/>
    <xf numFmtId="185" fontId="6" fillId="0" borderId="0">
      <alignment horizontal="center"/>
    </xf>
    <xf numFmtId="185" fontId="6" fillId="0" borderId="0">
      <alignment horizontal="center"/>
    </xf>
    <xf numFmtId="0" fontId="6" fillId="0" borderId="0">
      <alignment horizontal="center"/>
    </xf>
    <xf numFmtId="186" fontId="6" fillId="0" borderId="0">
      <alignment horizontal="center"/>
    </xf>
    <xf numFmtId="187" fontId="6" fillId="0" borderId="0">
      <alignment horizontal="center"/>
    </xf>
    <xf numFmtId="187" fontId="6" fillId="0" borderId="0">
      <alignment horizontal="center"/>
    </xf>
    <xf numFmtId="0" fontId="6" fillId="0" borderId="0">
      <alignment horizontal="center"/>
    </xf>
    <xf numFmtId="188" fontId="47" fillId="0" borderId="1">
      <alignment horizontal="left"/>
    </xf>
    <xf numFmtId="189" fontId="6" fillId="0" borderId="0">
      <alignment horizontal="center"/>
    </xf>
    <xf numFmtId="190" fontId="6" fillId="0" borderId="0">
      <alignment horizontal="center"/>
    </xf>
    <xf numFmtId="0" fontId="50" fillId="62" borderId="0" applyNumberFormat="0" applyBorder="0" applyAlignment="0" applyProtection="0"/>
    <xf numFmtId="0" fontId="48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50" fillId="63" borderId="0" applyNumberFormat="0" applyBorder="0" applyAlignment="0" applyProtection="0"/>
    <xf numFmtId="0" fontId="48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50" fillId="59" borderId="0" applyNumberFormat="0" applyBorder="0" applyAlignment="0" applyProtection="0"/>
    <xf numFmtId="0" fontId="48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50" fillId="60" borderId="0" applyNumberFormat="0" applyBorder="0" applyAlignment="0" applyProtection="0"/>
    <xf numFmtId="0" fontId="48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50" fillId="61" borderId="0" applyNumberFormat="0" applyBorder="0" applyAlignment="0" applyProtection="0"/>
    <xf numFmtId="0" fontId="48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50" fillId="43" borderId="0" applyNumberFormat="0" applyBorder="0" applyAlignment="0" applyProtection="0"/>
    <xf numFmtId="0" fontId="48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1" fontId="51" fillId="64" borderId="0">
      <alignment horizontal="center" vertical="center"/>
    </xf>
    <xf numFmtId="0" fontId="15" fillId="0" borderId="1">
      <alignment horizontal="center" vertical="center"/>
      <protection locked="0"/>
    </xf>
    <xf numFmtId="191" fontId="52" fillId="65" borderId="18" applyFont="0" applyBorder="0" applyAlignment="0">
      <alignment horizontal="right"/>
    </xf>
    <xf numFmtId="0" fontId="53" fillId="66" borderId="19" applyNumberFormat="0" applyAlignment="0" applyProtection="0"/>
    <xf numFmtId="0" fontId="54" fillId="10" borderId="13" applyNumberFormat="0" applyAlignment="0" applyProtection="0"/>
    <xf numFmtId="0" fontId="34" fillId="10" borderId="13" applyNumberFormat="0" applyAlignment="0" applyProtection="0"/>
    <xf numFmtId="0" fontId="34" fillId="10" borderId="13" applyNumberFormat="0" applyAlignment="0" applyProtection="0"/>
    <xf numFmtId="192" fontId="46" fillId="0" borderId="0">
      <alignment horizontal="right"/>
    </xf>
    <xf numFmtId="0" fontId="55" fillId="66" borderId="20" applyNumberFormat="0" applyAlignment="0" applyProtection="0"/>
    <xf numFmtId="0" fontId="56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6" fillId="67" borderId="21"/>
    <xf numFmtId="0" fontId="12" fillId="68" borderId="22">
      <alignment horizontal="right" vertical="top" wrapText="1"/>
    </xf>
    <xf numFmtId="0" fontId="57" fillId="2" borderId="0">
      <alignment horizontal="center"/>
    </xf>
    <xf numFmtId="0" fontId="58" fillId="2" borderId="0">
      <alignment horizontal="center" vertical="center"/>
    </xf>
    <xf numFmtId="0" fontId="2" fillId="69" borderId="0">
      <alignment horizontal="center" wrapText="1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13" fillId="4" borderId="21" applyBorder="0">
      <protection locked="0"/>
    </xf>
    <xf numFmtId="0" fontId="59" fillId="47" borderId="20" applyNumberFormat="0" applyAlignment="0" applyProtection="0"/>
    <xf numFmtId="0" fontId="60" fillId="9" borderId="12" applyNumberFormat="0" applyAlignment="0" applyProtection="0"/>
    <xf numFmtId="0" fontId="33" fillId="9" borderId="12" applyNumberFormat="0" applyAlignment="0" applyProtection="0"/>
    <xf numFmtId="0" fontId="33" fillId="9" borderId="12" applyNumberFormat="0" applyAlignment="0" applyProtection="0"/>
    <xf numFmtId="0" fontId="61" fillId="65" borderId="0" applyNumberFormat="0" applyBorder="0" applyAlignment="0">
      <alignment horizontal="right"/>
    </xf>
    <xf numFmtId="197" fontId="62" fillId="2" borderId="0" applyBorder="0">
      <alignment horizontal="right" vertical="center"/>
      <protection locked="0"/>
    </xf>
    <xf numFmtId="0" fontId="63" fillId="0" borderId="23" applyNumberFormat="0" applyFill="0" applyAlignment="0" applyProtection="0"/>
    <xf numFmtId="0" fontId="64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7" fillId="4" borderId="21">
      <protection locked="0"/>
    </xf>
    <xf numFmtId="0" fontId="2" fillId="4" borderId="1"/>
    <xf numFmtId="0" fontId="2" fillId="2" borderId="0"/>
    <xf numFmtId="198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199" fontId="2" fillId="0" borderId="0" applyFont="0" applyFill="0" applyBorder="0" applyAlignment="0" applyProtection="0"/>
    <xf numFmtId="200" fontId="10" fillId="2" borderId="0">
      <alignment horizontal="center" vertical="center"/>
      <protection hidden="1"/>
    </xf>
    <xf numFmtId="201" fontId="68" fillId="0" borderId="1">
      <alignment horizontal="center" vertical="center"/>
      <protection locked="0"/>
    </xf>
    <xf numFmtId="197" fontId="69" fillId="70" borderId="0">
      <alignment horizontal="center" vertical="center"/>
    </xf>
    <xf numFmtId="200" fontId="68" fillId="0" borderId="1">
      <alignment horizontal="center" vertical="center"/>
      <protection locked="0"/>
    </xf>
    <xf numFmtId="202" fontId="68" fillId="0" borderId="1">
      <alignment horizontal="center" vertical="center"/>
      <protection locked="0"/>
    </xf>
    <xf numFmtId="203" fontId="68" fillId="0" borderId="1">
      <alignment horizontal="center" vertical="center"/>
      <protection locked="0"/>
    </xf>
    <xf numFmtId="0" fontId="2" fillId="4" borderId="1" applyNumberFormat="0" applyFont="0" applyAlignment="0">
      <protection locked="0"/>
    </xf>
    <xf numFmtId="0" fontId="6" fillId="0" borderId="24"/>
    <xf numFmtId="0" fontId="2" fillId="71" borderId="0" applyNumberFormat="0" applyFont="0" applyBorder="0" applyAlignment="0"/>
    <xf numFmtId="0" fontId="2" fillId="72" borderId="1" applyNumberFormat="0" applyFont="0" applyBorder="0" applyAlignment="0"/>
    <xf numFmtId="1" fontId="62" fillId="2" borderId="0" applyBorder="0">
      <alignment horizontal="right" vertical="center"/>
      <protection locked="0"/>
    </xf>
    <xf numFmtId="0" fontId="70" fillId="46" borderId="0" applyNumberFormat="0" applyBorder="0" applyAlignment="0" applyProtection="0"/>
    <xf numFmtId="0" fontId="71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21" fillId="0" borderId="25" applyNumberFormat="0" applyAlignment="0" applyProtection="0">
      <alignment horizontal="left" vertical="center"/>
    </xf>
    <xf numFmtId="0" fontId="21" fillId="0" borderId="6">
      <alignment horizontal="left"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" fillId="69" borderId="0">
      <alignment horizontal="center"/>
    </xf>
    <xf numFmtId="0" fontId="3" fillId="69" borderId="0">
      <alignment horizontal="center"/>
    </xf>
    <xf numFmtId="0" fontId="3" fillId="69" borderId="0">
      <alignment horizontal="center"/>
    </xf>
    <xf numFmtId="0" fontId="2" fillId="2" borderId="1">
      <alignment horizontal="centerContinuous" wrapText="1"/>
    </xf>
    <xf numFmtId="0" fontId="75" fillId="73" borderId="0">
      <alignment horizontal="center" wrapText="1"/>
    </xf>
    <xf numFmtId="49" fontId="76" fillId="40" borderId="26">
      <alignment horizontal="center" vertical="center" wrapText="1"/>
    </xf>
    <xf numFmtId="193" fontId="2" fillId="0" borderId="0" applyFont="0" applyFill="0" applyBorder="0" applyAlignment="0" applyProtection="0"/>
    <xf numFmtId="169" fontId="42" fillId="0" borderId="0"/>
    <xf numFmtId="0" fontId="77" fillId="55" borderId="0" applyNumberFormat="0" applyBorder="0" applyAlignment="0" applyProtection="0"/>
    <xf numFmtId="0" fontId="78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6" fillId="0" borderId="0"/>
    <xf numFmtId="0" fontId="79" fillId="71" borderId="27" applyNumberFormat="0" applyFont="0" applyAlignment="0" applyProtection="0"/>
    <xf numFmtId="0" fontId="43" fillId="12" borderId="16" applyNumberFormat="0" applyFont="0" applyAlignment="0" applyProtection="0"/>
    <xf numFmtId="0" fontId="1" fillId="12" borderId="16" applyNumberFormat="0" applyFont="0" applyAlignment="0" applyProtection="0"/>
    <xf numFmtId="0" fontId="43" fillId="12" borderId="16" applyNumberFormat="0" applyFont="0" applyAlignment="0" applyProtection="0"/>
    <xf numFmtId="0" fontId="1" fillId="12" borderId="16" applyNumberFormat="0" applyFont="0" applyAlignment="0" applyProtection="0"/>
    <xf numFmtId="0" fontId="43" fillId="12" borderId="16" applyNumberFormat="0" applyFont="0" applyAlignment="0" applyProtection="0"/>
    <xf numFmtId="0" fontId="1" fillId="12" borderId="16" applyNumberFormat="0" applyFont="0" applyAlignment="0" applyProtection="0"/>
    <xf numFmtId="0" fontId="43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0" fontId="1" fillId="12" borderId="16" applyNumberFormat="0" applyFont="0" applyAlignment="0" applyProtection="0"/>
    <xf numFmtId="204" fontId="80" fillId="0" borderId="0"/>
    <xf numFmtId="49" fontId="42" fillId="0" borderId="0"/>
    <xf numFmtId="9" fontId="2" fillId="0" borderId="0" applyNumberFormat="0" applyFont="0" applyFill="0" applyBorder="0" applyAlignment="0" applyProtection="0"/>
    <xf numFmtId="0" fontId="58" fillId="2" borderId="0">
      <alignment horizontal="right"/>
    </xf>
    <xf numFmtId="0" fontId="81" fillId="73" borderId="0">
      <alignment horizontal="center"/>
    </xf>
    <xf numFmtId="0" fontId="82" fillId="3" borderId="1">
      <alignment horizontal="left" vertical="top" wrapText="1"/>
    </xf>
    <xf numFmtId="0" fontId="83" fillId="3" borderId="28">
      <alignment horizontal="left" vertical="top" wrapText="1"/>
    </xf>
    <xf numFmtId="0" fontId="82" fillId="3" borderId="29">
      <alignment horizontal="left" vertical="top" wrapText="1"/>
    </xf>
    <xf numFmtId="0" fontId="82" fillId="3" borderId="28">
      <alignment horizontal="left" vertical="top"/>
    </xf>
    <xf numFmtId="0" fontId="84" fillId="44" borderId="0" applyNumberFormat="0" applyBorder="0" applyAlignment="0" applyProtection="0"/>
    <xf numFmtId="0" fontId="85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5" fontId="86" fillId="0" borderId="0"/>
    <xf numFmtId="206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87" fillId="0" borderId="0"/>
    <xf numFmtId="0" fontId="1" fillId="0" borderId="0"/>
    <xf numFmtId="0" fontId="2" fillId="0" borderId="0"/>
    <xf numFmtId="0" fontId="23" fillId="0" borderId="0"/>
    <xf numFmtId="0" fontId="2" fillId="0" borderId="0"/>
    <xf numFmtId="0" fontId="43" fillId="0" borderId="0"/>
    <xf numFmtId="0" fontId="13" fillId="0" borderId="0">
      <alignment vertical="top"/>
    </xf>
    <xf numFmtId="207" fontId="86" fillId="0" borderId="0"/>
    <xf numFmtId="0" fontId="8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86" fillId="0" borderId="0"/>
    <xf numFmtId="0" fontId="1" fillId="0" borderId="0"/>
    <xf numFmtId="206" fontId="86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" fillId="0" borderId="0"/>
    <xf numFmtId="0" fontId="2" fillId="0" borderId="0"/>
    <xf numFmtId="0" fontId="86" fillId="0" borderId="0"/>
    <xf numFmtId="0" fontId="89" fillId="74" borderId="0"/>
    <xf numFmtId="0" fontId="89" fillId="75" borderId="0"/>
    <xf numFmtId="49" fontId="90" fillId="40" borderId="26">
      <alignment horizontal="center" vertical="center" wrapText="1"/>
    </xf>
    <xf numFmtId="0" fontId="57" fillId="2" borderId="0">
      <alignment horizontal="center"/>
    </xf>
    <xf numFmtId="0" fontId="76" fillId="40" borderId="0">
      <alignment horizontal="left" vertical="center"/>
    </xf>
    <xf numFmtId="0" fontId="76" fillId="76" borderId="0">
      <alignment horizontal="left" vertical="center"/>
    </xf>
    <xf numFmtId="0" fontId="76" fillId="77" borderId="0">
      <alignment horizontal="left" vertical="center"/>
    </xf>
    <xf numFmtId="0" fontId="76" fillId="75" borderId="0">
      <alignment horizontal="left" vertical="center"/>
    </xf>
    <xf numFmtId="191" fontId="61" fillId="65" borderId="0" applyFont="0" applyBorder="0" applyAlignment="0">
      <alignment horizontal="right"/>
    </xf>
    <xf numFmtId="49" fontId="91" fillId="65" borderId="0" applyFont="0" applyFill="0" applyBorder="0" applyAlignment="0" applyProtection="0">
      <alignment horizontal="right"/>
    </xf>
    <xf numFmtId="0" fontId="92" fillId="0" borderId="30" applyNumberFormat="0" applyFill="0" applyAlignment="0" applyProtection="0"/>
    <xf numFmtId="0" fontId="27" fillId="0" borderId="9" applyNumberFormat="0" applyFill="0" applyAlignment="0" applyProtection="0"/>
    <xf numFmtId="0" fontId="93" fillId="0" borderId="31" applyNumberFormat="0" applyFill="0" applyAlignment="0" applyProtection="0"/>
    <xf numFmtId="0" fontId="28" fillId="0" borderId="10" applyNumberFormat="0" applyFill="0" applyAlignment="0" applyProtection="0"/>
    <xf numFmtId="0" fontId="94" fillId="0" borderId="32" applyNumberFormat="0" applyFill="0" applyAlignment="0" applyProtection="0"/>
    <xf numFmtId="0" fontId="29" fillId="0" borderId="11" applyNumberFormat="0" applyFill="0" applyAlignment="0" applyProtection="0"/>
    <xf numFmtId="0" fontId="9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33" applyNumberFormat="0" applyFill="0" applyAlignment="0" applyProtection="0"/>
    <xf numFmtId="0" fontId="97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98" fillId="0" borderId="0"/>
    <xf numFmtId="208" fontId="2" fillId="0" borderId="0" applyFont="0" applyFill="0" applyBorder="0" applyAlignment="0" applyProtection="0"/>
    <xf numFmtId="209" fontId="86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9" fontId="62" fillId="2" borderId="0" applyBorder="0" applyAlignment="0">
      <alignment horizontal="right"/>
      <protection locked="0"/>
    </xf>
    <xf numFmtId="49" fontId="51" fillId="64" borderId="0">
      <alignment horizontal="left" vertical="center"/>
    </xf>
    <xf numFmtId="49" fontId="68" fillId="0" borderId="1">
      <alignment horizontal="left" vertical="center"/>
      <protection locked="0"/>
    </xf>
    <xf numFmtId="210" fontId="80" fillId="0" borderId="34">
      <alignment horizontal="right"/>
    </xf>
    <xf numFmtId="211" fontId="80" fillId="0" borderId="34">
      <alignment horizontal="left"/>
    </xf>
    <xf numFmtId="0" fontId="101" fillId="78" borderId="35" applyNumberFormat="0" applyAlignment="0" applyProtection="0"/>
    <xf numFmtId="0" fontId="102" fillId="11" borderId="15" applyNumberFormat="0" applyAlignment="0" applyProtection="0"/>
    <xf numFmtId="0" fontId="37" fillId="11" borderId="15" applyNumberFormat="0" applyAlignment="0" applyProtection="0"/>
    <xf numFmtId="0" fontId="37" fillId="11" borderId="15" applyNumberFormat="0" applyAlignment="0" applyProtection="0"/>
    <xf numFmtId="4" fontId="103" fillId="0" borderId="0" applyFont="0" applyFill="0" applyBorder="0" applyAlignment="0" applyProtection="0"/>
    <xf numFmtId="3" fontId="103" fillId="0" borderId="0" applyFont="0" applyFill="0" applyBorder="0" applyAlignment="0" applyProtection="0"/>
    <xf numFmtId="212" fontId="104" fillId="0" borderId="0" applyFont="0" applyFill="0" applyBorder="0" applyAlignment="0" applyProtection="0"/>
    <xf numFmtId="213" fontId="104" fillId="0" borderId="0" applyFont="0" applyFill="0" applyBorder="0" applyAlignment="0" applyProtection="0"/>
    <xf numFmtId="214" fontId="104" fillId="0" borderId="0" applyFont="0" applyFill="0" applyBorder="0" applyAlignment="0" applyProtection="0"/>
    <xf numFmtId="215" fontId="104" fillId="0" borderId="0" applyFont="0" applyFill="0" applyBorder="0" applyAlignment="0" applyProtection="0"/>
    <xf numFmtId="9" fontId="103" fillId="0" borderId="0" applyFont="0" applyFill="0" applyBorder="0" applyAlignment="0" applyProtection="0"/>
    <xf numFmtId="0" fontId="103" fillId="0" borderId="0"/>
    <xf numFmtId="216" fontId="103" fillId="0" borderId="0" applyFont="0" applyFill="0" applyBorder="0" applyAlignment="0" applyProtection="0"/>
    <xf numFmtId="216" fontId="103" fillId="0" borderId="0" applyFont="0" applyFill="0" applyBorder="0" applyAlignment="0" applyProtection="0"/>
    <xf numFmtId="0" fontId="23" fillId="0" borderId="0"/>
    <xf numFmtId="0" fontId="108" fillId="0" borderId="0"/>
    <xf numFmtId="0" fontId="25" fillId="0" borderId="0"/>
    <xf numFmtId="0" fontId="113" fillId="0" borderId="0"/>
    <xf numFmtId="0" fontId="1" fillId="0" borderId="0"/>
    <xf numFmtId="0" fontId="13" fillId="0" borderId="0" applyNumberFormat="0" applyFont="0" applyFill="0" applyBorder="0" applyAlignment="0" applyProtection="0"/>
    <xf numFmtId="37" fontId="26" fillId="0" borderId="0"/>
    <xf numFmtId="0" fontId="11" fillId="42" borderId="0" applyNumberFormat="0" applyBorder="0" applyAlignment="0" applyProtection="0"/>
    <xf numFmtId="0" fontId="11" fillId="44" borderId="0" applyNumberFormat="0" applyBorder="0" applyAlignment="0" applyProtection="0"/>
    <xf numFmtId="0" fontId="11" fillId="46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1" fillId="47" borderId="0" applyNumberFormat="0" applyBorder="0" applyAlignment="0" applyProtection="0"/>
    <xf numFmtId="0" fontId="11" fillId="51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48" borderId="0" applyNumberFormat="0" applyBorder="0" applyAlignment="0" applyProtection="0"/>
    <xf numFmtId="0" fontId="11" fillId="51" borderId="0" applyNumberFormat="0" applyBorder="0" applyAlignment="0" applyProtection="0"/>
    <xf numFmtId="0" fontId="11" fillId="41" borderId="0" applyNumberFormat="0" applyBorder="0" applyAlignment="0" applyProtection="0"/>
    <xf numFmtId="0" fontId="91" fillId="57" borderId="0" applyNumberFormat="0" applyBorder="0" applyAlignment="0" applyProtection="0"/>
    <xf numFmtId="0" fontId="91" fillId="53" borderId="0" applyNumberFormat="0" applyBorder="0" applyAlignment="0" applyProtection="0"/>
    <xf numFmtId="0" fontId="91" fillId="54" borderId="0" applyNumberFormat="0" applyBorder="0" applyAlignment="0" applyProtection="0"/>
    <xf numFmtId="0" fontId="91" fillId="60" borderId="0" applyNumberFormat="0" applyBorder="0" applyAlignment="0" applyProtection="0"/>
    <xf numFmtId="0" fontId="91" fillId="61" borderId="0" applyNumberFormat="0" applyBorder="0" applyAlignment="0" applyProtection="0"/>
    <xf numFmtId="0" fontId="91" fillId="45" borderId="0" applyNumberFormat="0" applyBorder="0" applyAlignment="0" applyProtection="0"/>
    <xf numFmtId="0" fontId="91" fillId="62" borderId="0" applyNumberFormat="0" applyBorder="0" applyAlignment="0" applyProtection="0"/>
    <xf numFmtId="0" fontId="91" fillId="63" borderId="0" applyNumberFormat="0" applyBorder="0" applyAlignment="0" applyProtection="0"/>
    <xf numFmtId="0" fontId="91" fillId="59" borderId="0" applyNumberFormat="0" applyBorder="0" applyAlignment="0" applyProtection="0"/>
    <xf numFmtId="0" fontId="91" fillId="60" borderId="0" applyNumberFormat="0" applyBorder="0" applyAlignment="0" applyProtection="0"/>
    <xf numFmtId="0" fontId="91" fillId="61" borderId="0" applyNumberFormat="0" applyBorder="0" applyAlignment="0" applyProtection="0"/>
    <xf numFmtId="0" fontId="91" fillId="43" borderId="0" applyNumberFormat="0" applyBorder="0" applyAlignment="0" applyProtection="0"/>
    <xf numFmtId="0" fontId="117" fillId="44" borderId="0" applyNumberFormat="0" applyBorder="0" applyAlignment="0" applyProtection="0"/>
    <xf numFmtId="0" fontId="118" fillId="66" borderId="20" applyNumberFormat="0" applyAlignment="0" applyProtection="0"/>
    <xf numFmtId="0" fontId="119" fillId="78" borderId="35" applyNumberFormat="0" applyAlignment="0" applyProtection="0"/>
    <xf numFmtId="221" fontId="2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1" fillId="46" borderId="0" applyNumberFormat="0" applyBorder="0" applyAlignment="0" applyProtection="0"/>
    <xf numFmtId="0" fontId="122" fillId="0" borderId="30" applyNumberFormat="0" applyFill="0" applyAlignment="0" applyProtection="0"/>
    <xf numFmtId="0" fontId="123" fillId="0" borderId="31" applyNumberFormat="0" applyFill="0" applyAlignment="0" applyProtection="0"/>
    <xf numFmtId="0" fontId="124" fillId="0" borderId="32" applyNumberFormat="0" applyFill="0" applyAlignment="0" applyProtection="0"/>
    <xf numFmtId="0" fontId="124" fillId="0" borderId="0" applyNumberFormat="0" applyFill="0" applyBorder="0" applyAlignment="0" applyProtection="0"/>
    <xf numFmtId="0" fontId="125" fillId="47" borderId="20" applyNumberFormat="0" applyAlignment="0" applyProtection="0"/>
    <xf numFmtId="0" fontId="2" fillId="2" borderId="1">
      <alignment horizontal="centerContinuous" wrapText="1"/>
    </xf>
    <xf numFmtId="222" fontId="2" fillId="0" borderId="42" applyFont="0" applyFill="0" applyBorder="0" applyAlignment="0" applyProtection="0">
      <alignment vertical="top" wrapText="1"/>
    </xf>
    <xf numFmtId="0" fontId="126" fillId="0" borderId="33" applyNumberFormat="0" applyFill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127" fillId="0" borderId="43" applyFont="0" applyBorder="0" applyAlignment="0"/>
    <xf numFmtId="0" fontId="2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71" borderId="27" applyNumberFormat="0" applyFont="0" applyAlignment="0" applyProtection="0"/>
    <xf numFmtId="0" fontId="128" fillId="66" borderId="19" applyNumberFormat="0" applyAlignment="0" applyProtection="0"/>
    <xf numFmtId="0" fontId="129" fillId="0" borderId="44"/>
    <xf numFmtId="0" fontId="130" fillId="0" borderId="0"/>
    <xf numFmtId="0" fontId="95" fillId="0" borderId="0" applyNumberFormat="0" applyFill="0" applyBorder="0" applyAlignment="0" applyProtection="0"/>
    <xf numFmtId="0" fontId="131" fillId="0" borderId="23" applyNumberFormat="0" applyFill="0" applyAlignment="0" applyProtection="0"/>
    <xf numFmtId="223" fontId="132" fillId="0" borderId="0">
      <alignment horizontal="center" vertical="center"/>
    </xf>
    <xf numFmtId="0" fontId="11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6" fillId="0" borderId="0"/>
    <xf numFmtId="0" fontId="135" fillId="0" borderId="0"/>
    <xf numFmtId="0" fontId="26" fillId="0" borderId="0"/>
    <xf numFmtId="0" fontId="2" fillId="0" borderId="0"/>
    <xf numFmtId="0" fontId="141" fillId="0" borderId="0" applyNumberFormat="0" applyFill="0" applyBorder="0" applyAlignment="0" applyProtection="0">
      <alignment vertical="top"/>
      <protection locked="0"/>
    </xf>
    <xf numFmtId="0" fontId="13" fillId="0" borderId="0" applyNumberFormat="0" applyFont="0" applyFill="0" applyBorder="0" applyAlignment="0" applyProtection="0"/>
    <xf numFmtId="0" fontId="143" fillId="0" borderId="0"/>
    <xf numFmtId="0" fontId="140" fillId="0" borderId="0"/>
    <xf numFmtId="0" fontId="13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3" fillId="0" borderId="0" applyNumberFormat="0" applyFont="0" applyFill="0" applyBorder="0" applyAlignment="0" applyProtection="0"/>
    <xf numFmtId="221" fontId="25" fillId="0" borderId="0" applyFont="0" applyFill="0" applyBorder="0" applyAlignment="0" applyProtection="0"/>
    <xf numFmtId="0" fontId="140" fillId="0" borderId="0"/>
    <xf numFmtId="0" fontId="2" fillId="0" borderId="0"/>
    <xf numFmtId="0" fontId="26" fillId="0" borderId="0"/>
    <xf numFmtId="0" fontId="13" fillId="0" borderId="0" applyNumberFormat="0" applyFont="0" applyFill="0" applyBorder="0" applyAlignment="0" applyProtection="0"/>
    <xf numFmtId="0" fontId="6" fillId="0" borderId="1"/>
    <xf numFmtId="0" fontId="6" fillId="0" borderId="1"/>
    <xf numFmtId="0" fontId="25" fillId="0" borderId="0"/>
    <xf numFmtId="0" fontId="133" fillId="0" borderId="0" applyNumberFormat="0" applyFill="0" applyBorder="0" applyAlignment="0" applyProtection="0"/>
    <xf numFmtId="0" fontId="26" fillId="0" borderId="0"/>
  </cellStyleXfs>
  <cellXfs count="841">
    <xf numFmtId="0" fontId="0" fillId="0" borderId="0" xfId="0"/>
    <xf numFmtId="0" fontId="16" fillId="0" borderId="0" xfId="0" applyFont="1"/>
    <xf numFmtId="0" fontId="4" fillId="0" borderId="0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Continuous"/>
      <protection locked="0"/>
    </xf>
    <xf numFmtId="0" fontId="17" fillId="4" borderId="0" xfId="6" applyFont="1" applyFill="1" applyAlignment="1" applyProtection="1">
      <alignment horizontal="right"/>
    </xf>
    <xf numFmtId="0" fontId="4" fillId="0" borderId="0" xfId="0" applyFont="1" applyProtection="1">
      <protection locked="0"/>
    </xf>
    <xf numFmtId="0" fontId="18" fillId="4" borderId="0" xfId="0" applyFont="1" applyFill="1"/>
    <xf numFmtId="0" fontId="4" fillId="4" borderId="0" xfId="0" applyFont="1" applyFill="1"/>
    <xf numFmtId="0" fontId="4" fillId="0" borderId="0" xfId="0" applyFont="1" applyAlignment="1" applyProtection="1">
      <alignment vertical="top"/>
      <protection locked="0"/>
    </xf>
    <xf numFmtId="0" fontId="15" fillId="4" borderId="0" xfId="0" applyFont="1" applyFill="1"/>
    <xf numFmtId="0" fontId="4" fillId="0" borderId="0" xfId="0" applyFont="1" applyAlignment="1" applyProtection="1">
      <protection locked="0"/>
    </xf>
    <xf numFmtId="0" fontId="3" fillId="4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Continuous" vertical="top" wrapText="1"/>
    </xf>
    <xf numFmtId="0" fontId="17" fillId="4" borderId="5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horizontal="center" vertical="top" wrapText="1"/>
    </xf>
    <xf numFmtId="0" fontId="3" fillId="0" borderId="0" xfId="0" applyFont="1" applyAlignment="1" applyProtection="1">
      <protection locked="0"/>
    </xf>
    <xf numFmtId="0" fontId="4" fillId="0" borderId="0" xfId="0" applyFont="1"/>
    <xf numFmtId="0" fontId="4" fillId="0" borderId="0" xfId="0" applyFont="1" applyFill="1"/>
    <xf numFmtId="0" fontId="16" fillId="0" borderId="0" xfId="0" applyFont="1" applyFill="1"/>
    <xf numFmtId="0" fontId="4" fillId="0" borderId="0" xfId="0" applyFont="1" applyBorder="1"/>
    <xf numFmtId="0" fontId="17" fillId="0" borderId="0" xfId="6" applyFont="1" applyBorder="1" applyAlignment="1" applyProtection="1">
      <alignment horizontal="right"/>
    </xf>
    <xf numFmtId="0" fontId="18" fillId="0" borderId="0" xfId="0" applyFont="1" applyBorder="1"/>
    <xf numFmtId="0" fontId="4" fillId="4" borderId="3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7" fillId="4" borderId="3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vertical="top" wrapText="1"/>
    </xf>
    <xf numFmtId="0" fontId="20" fillId="0" borderId="0" xfId="0" applyFont="1" applyBorder="1"/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/>
    <xf numFmtId="0" fontId="19" fillId="0" borderId="0" xfId="0" applyFont="1"/>
    <xf numFmtId="0" fontId="2" fillId="5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Continuous" vertical="top" wrapText="1"/>
    </xf>
    <xf numFmtId="165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left"/>
    </xf>
    <xf numFmtId="165" fontId="2" fillId="0" borderId="3" xfId="0" applyNumberFormat="1" applyFont="1" applyFill="1" applyBorder="1" applyAlignment="1">
      <alignment horizontal="right"/>
    </xf>
    <xf numFmtId="0" fontId="2" fillId="4" borderId="3" xfId="0" applyFont="1" applyFill="1" applyBorder="1" applyAlignment="1">
      <alignment horizontal="left"/>
    </xf>
    <xf numFmtId="0" fontId="2" fillId="4" borderId="5" xfId="0" applyFont="1" applyFill="1" applyBorder="1"/>
    <xf numFmtId="165" fontId="2" fillId="2" borderId="3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/>
    <xf numFmtId="0" fontId="21" fillId="4" borderId="0" xfId="0" applyFont="1" applyFill="1"/>
    <xf numFmtId="0" fontId="21" fillId="0" borderId="0" xfId="0" applyFont="1" applyBorder="1"/>
    <xf numFmtId="0" fontId="3" fillId="0" borderId="3" xfId="0" applyFont="1" applyFill="1" applyBorder="1" applyAlignment="1">
      <alignment horizontal="center" vertical="top" wrapText="1"/>
    </xf>
    <xf numFmtId="0" fontId="22" fillId="0" borderId="0" xfId="0" applyFont="1" applyFill="1" applyBorder="1"/>
    <xf numFmtId="0" fontId="2" fillId="0" borderId="0" xfId="0" applyFont="1" applyFill="1" applyBorder="1"/>
    <xf numFmtId="0" fontId="23" fillId="0" borderId="0" xfId="0" applyFont="1" applyFill="1" applyBorder="1"/>
    <xf numFmtId="0" fontId="2" fillId="4" borderId="0" xfId="0" applyFont="1" applyFill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Border="1"/>
    <xf numFmtId="0" fontId="18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17" fillId="0" borderId="5" xfId="0" applyFont="1" applyFill="1" applyBorder="1" applyAlignment="1">
      <alignment wrapText="1"/>
    </xf>
    <xf numFmtId="167" fontId="2" fillId="2" borderId="5" xfId="0" applyNumberFormat="1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right"/>
    </xf>
    <xf numFmtId="167" fontId="23" fillId="0" borderId="0" xfId="0" applyNumberFormat="1" applyFont="1" applyFill="1" applyBorder="1"/>
    <xf numFmtId="0" fontId="2" fillId="0" borderId="5" xfId="0" applyFont="1" applyFill="1" applyBorder="1" applyAlignment="1">
      <alignment horizontal="left" vertical="center" wrapText="1"/>
    </xf>
    <xf numFmtId="165" fontId="2" fillId="4" borderId="3" xfId="0" applyNumberFormat="1" applyFont="1" applyFill="1" applyBorder="1" applyAlignment="1">
      <alignment horizontal="right"/>
    </xf>
    <xf numFmtId="164" fontId="2" fillId="4" borderId="3" xfId="0" applyNumberFormat="1" applyFont="1" applyFill="1" applyBorder="1" applyAlignment="1">
      <alignment horizontal="right"/>
    </xf>
    <xf numFmtId="0" fontId="2" fillId="5" borderId="5" xfId="0" applyFont="1" applyFill="1" applyBorder="1" applyAlignment="1">
      <alignment horizontal="left" vertical="center" wrapText="1"/>
    </xf>
    <xf numFmtId="164" fontId="2" fillId="5" borderId="3" xfId="0" applyNumberFormat="1" applyFont="1" applyFill="1" applyBorder="1" applyAlignment="1">
      <alignment horizontal="right"/>
    </xf>
    <xf numFmtId="0" fontId="2" fillId="5" borderId="5" xfId="0" applyFont="1" applyFill="1" applyBorder="1" applyAlignment="1">
      <alignment vertical="center"/>
    </xf>
    <xf numFmtId="168" fontId="2" fillId="5" borderId="3" xfId="0" applyNumberFormat="1" applyFont="1" applyFill="1" applyBorder="1" applyAlignment="1">
      <alignment horizontal="right" vertical="center"/>
    </xf>
    <xf numFmtId="164" fontId="2" fillId="5" borderId="3" xfId="0" applyNumberFormat="1" applyFont="1" applyFill="1" applyBorder="1" applyAlignment="1">
      <alignment vertical="center"/>
    </xf>
    <xf numFmtId="0" fontId="2" fillId="4" borderId="0" xfId="0" applyFont="1" applyFill="1" applyBorder="1"/>
    <xf numFmtId="167" fontId="2" fillId="4" borderId="0" xfId="0" applyNumberFormat="1" applyFont="1" applyFill="1" applyBorder="1" applyAlignment="1">
      <alignment horizontal="center" wrapText="1"/>
    </xf>
    <xf numFmtId="0" fontId="23" fillId="4" borderId="0" xfId="0" applyFont="1" applyFill="1" applyBorder="1"/>
    <xf numFmtId="0" fontId="24" fillId="0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/>
    </xf>
    <xf numFmtId="0" fontId="18" fillId="0" borderId="0" xfId="0" applyFont="1"/>
    <xf numFmtId="0" fontId="2" fillId="0" borderId="0" xfId="0" applyFont="1"/>
    <xf numFmtId="0" fontId="23" fillId="0" borderId="0" xfId="0" applyFont="1"/>
    <xf numFmtId="0" fontId="21" fillId="0" borderId="0" xfId="0" applyFont="1"/>
    <xf numFmtId="0" fontId="3" fillId="0" borderId="4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17" fillId="0" borderId="5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Continuous"/>
    </xf>
    <xf numFmtId="165" fontId="2" fillId="5" borderId="3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horizontal="right"/>
    </xf>
    <xf numFmtId="0" fontId="23" fillId="0" borderId="0" xfId="0" applyFont="1" applyFill="1"/>
    <xf numFmtId="0" fontId="2" fillId="0" borderId="0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Continuous"/>
      <protection locked="0"/>
    </xf>
    <xf numFmtId="0" fontId="18" fillId="0" borderId="0" xfId="0" applyFont="1" applyFill="1"/>
    <xf numFmtId="0" fontId="2" fillId="0" borderId="0" xfId="0" applyFont="1" applyFill="1"/>
    <xf numFmtId="0" fontId="2" fillId="0" borderId="3" xfId="0" applyFont="1" applyFill="1" applyBorder="1"/>
    <xf numFmtId="0" fontId="17" fillId="0" borderId="0" xfId="0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center"/>
    </xf>
    <xf numFmtId="0" fontId="17" fillId="4" borderId="0" xfId="0" applyFont="1" applyFill="1"/>
    <xf numFmtId="0" fontId="105" fillId="4" borderId="0" xfId="0" applyFont="1" applyFill="1"/>
    <xf numFmtId="0" fontId="2" fillId="0" borderId="0" xfId="0" applyFont="1" applyAlignment="1">
      <alignment vertical="top"/>
    </xf>
    <xf numFmtId="0" fontId="86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3" fillId="5" borderId="3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Continuous" vertical="top" wrapText="1"/>
    </xf>
    <xf numFmtId="164" fontId="2" fillId="5" borderId="5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15" fillId="4" borderId="0" xfId="0" applyFont="1" applyFill="1" applyAlignment="1">
      <alignment horizontal="left"/>
    </xf>
    <xf numFmtId="0" fontId="15" fillId="4" borderId="0" xfId="0" applyFont="1" applyFill="1" applyAlignment="1">
      <alignment horizontal="left" wrapText="1"/>
    </xf>
    <xf numFmtId="0" fontId="17" fillId="4" borderId="0" xfId="0" applyFont="1" applyFill="1" applyBorder="1"/>
    <xf numFmtId="0" fontId="2" fillId="5" borderId="3" xfId="0" applyFont="1" applyFill="1" applyBorder="1" applyAlignment="1">
      <alignment horizontal="centerContinuous" vertical="top" wrapText="1"/>
    </xf>
    <xf numFmtId="1" fontId="2" fillId="0" borderId="0" xfId="0" applyNumberFormat="1" applyFont="1"/>
    <xf numFmtId="0" fontId="2" fillId="0" borderId="0" xfId="0" applyFont="1" applyBorder="1"/>
    <xf numFmtId="0" fontId="17" fillId="0" borderId="0" xfId="6" applyFont="1" applyAlignment="1" applyProtection="1">
      <alignment horizontal="right" wrapText="1"/>
    </xf>
    <xf numFmtId="0" fontId="21" fillId="0" borderId="0" xfId="0" applyFont="1" applyAlignment="1"/>
    <xf numFmtId="0" fontId="21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Continuous"/>
    </xf>
    <xf numFmtId="0" fontId="2" fillId="0" borderId="5" xfId="0" applyFont="1" applyFill="1" applyBorder="1"/>
    <xf numFmtId="0" fontId="3" fillId="0" borderId="0" xfId="0" applyFont="1"/>
    <xf numFmtId="0" fontId="23" fillId="0" borderId="0" xfId="0" applyFont="1" applyProtection="1">
      <protection locked="0"/>
    </xf>
    <xf numFmtId="0" fontId="18" fillId="4" borderId="0" xfId="0" applyFont="1" applyFill="1" applyBorder="1"/>
    <xf numFmtId="0" fontId="2" fillId="0" borderId="0" xfId="0" applyFont="1" applyAlignment="1" applyProtection="1">
      <alignment vertical="top"/>
      <protection locked="0"/>
    </xf>
    <xf numFmtId="0" fontId="23" fillId="0" borderId="0" xfId="0" applyFont="1" applyAlignment="1" applyProtection="1">
      <alignment vertical="top"/>
      <protection locked="0"/>
    </xf>
    <xf numFmtId="0" fontId="21" fillId="4" borderId="0" xfId="0" applyFont="1" applyFill="1" applyBorder="1"/>
    <xf numFmtId="0" fontId="23" fillId="0" borderId="0" xfId="0" applyFont="1" applyAlignment="1" applyProtection="1">
      <protection locked="0"/>
    </xf>
    <xf numFmtId="0" fontId="15" fillId="4" borderId="0" xfId="0" applyFont="1" applyFill="1" applyBorder="1"/>
    <xf numFmtId="0" fontId="15" fillId="4" borderId="0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horizontal="center" wrapText="1"/>
    </xf>
    <xf numFmtId="217" fontId="3" fillId="0" borderId="3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19" fillId="0" borderId="0" xfId="0" applyFont="1" applyFill="1" applyBorder="1"/>
    <xf numFmtId="0" fontId="2" fillId="0" borderId="0" xfId="0" applyFont="1" applyProtection="1">
      <protection locked="0"/>
    </xf>
    <xf numFmtId="0" fontId="18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168" fontId="2" fillId="2" borderId="3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168" fontId="2" fillId="5" borderId="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/>
    </xf>
    <xf numFmtId="164" fontId="2" fillId="0" borderId="3" xfId="0" applyNumberFormat="1" applyFont="1" applyFill="1" applyBorder="1" applyAlignment="1">
      <alignment horizontal="centerContinuous" vertical="top" wrapText="1"/>
    </xf>
    <xf numFmtId="0" fontId="18" fillId="0" borderId="0" xfId="426" applyFont="1" applyFill="1" applyBorder="1" applyAlignment="1">
      <alignment horizontal="left"/>
    </xf>
    <xf numFmtId="0" fontId="2" fillId="0" borderId="0" xfId="426" applyFont="1" applyFill="1" applyBorder="1"/>
    <xf numFmtId="0" fontId="2" fillId="0" borderId="0" xfId="427" applyFont="1" applyFill="1" applyBorder="1"/>
    <xf numFmtId="0" fontId="21" fillId="0" borderId="0" xfId="427" applyFont="1" applyFill="1" applyBorder="1" applyAlignment="1">
      <alignment horizontal="left"/>
    </xf>
    <xf numFmtId="0" fontId="21" fillId="0" borderId="0" xfId="427" applyFont="1" applyFill="1" applyBorder="1"/>
    <xf numFmtId="14" fontId="21" fillId="0" borderId="0" xfId="427" applyNumberFormat="1" applyFont="1" applyFill="1" applyBorder="1"/>
    <xf numFmtId="0" fontId="3" fillId="0" borderId="0" xfId="427" applyFont="1" applyFill="1" applyBorder="1" applyAlignment="1">
      <alignment horizontal="left"/>
    </xf>
    <xf numFmtId="0" fontId="3" fillId="0" borderId="3" xfId="427" applyFont="1" applyBorder="1" applyAlignment="1">
      <alignment horizontal="centerContinuous" vertical="top" wrapText="1"/>
    </xf>
    <xf numFmtId="0" fontId="17" fillId="0" borderId="5" xfId="427" applyFont="1" applyFill="1" applyBorder="1" applyAlignment="1">
      <alignment horizontal="centerContinuous" vertical="center"/>
    </xf>
    <xf numFmtId="0" fontId="2" fillId="0" borderId="3" xfId="427" applyFont="1" applyBorder="1" applyAlignment="1">
      <alignment horizontal="center" vertical="top" wrapText="1"/>
    </xf>
    <xf numFmtId="0" fontId="2" fillId="0" borderId="3" xfId="427" applyFont="1" applyBorder="1" applyAlignment="1">
      <alignment horizontal="centerContinuous" vertical="top" wrapText="1"/>
    </xf>
    <xf numFmtId="0" fontId="3" fillId="0" borderId="4" xfId="427" applyFont="1" applyBorder="1" applyAlignment="1">
      <alignment horizontal="centerContinuous" vertical="top" wrapText="1"/>
    </xf>
    <xf numFmtId="0" fontId="3" fillId="0" borderId="0" xfId="427" applyFont="1" applyBorder="1" applyAlignment="1">
      <alignment horizontal="centerContinuous" vertical="top" wrapText="1"/>
    </xf>
    <xf numFmtId="0" fontId="3" fillId="0" borderId="5" xfId="427" applyFont="1" applyBorder="1" applyAlignment="1">
      <alignment horizontal="centerContinuous" vertical="top" wrapText="1"/>
    </xf>
    <xf numFmtId="0" fontId="3" fillId="0" borderId="0" xfId="427" applyFont="1" applyFill="1" applyBorder="1"/>
    <xf numFmtId="0" fontId="20" fillId="0" borderId="5" xfId="427" applyFont="1" applyFill="1" applyBorder="1" applyAlignment="1">
      <alignment horizontal="centerContinuous" vertical="center"/>
    </xf>
    <xf numFmtId="0" fontId="2" fillId="5" borderId="3" xfId="427" applyFont="1" applyFill="1" applyBorder="1" applyAlignment="1">
      <alignment horizontal="centerContinuous" vertical="center"/>
    </xf>
    <xf numFmtId="0" fontId="109" fillId="0" borderId="5" xfId="427" applyFont="1" applyFill="1" applyBorder="1" applyAlignment="1">
      <alignment horizontal="left"/>
    </xf>
    <xf numFmtId="0" fontId="2" fillId="5" borderId="3" xfId="427" applyFont="1" applyFill="1" applyBorder="1" applyAlignment="1">
      <alignment horizontal="center" vertical="top" wrapText="1"/>
    </xf>
    <xf numFmtId="0" fontId="2" fillId="5" borderId="3" xfId="346" applyFont="1" applyFill="1" applyBorder="1" applyAlignment="1">
      <alignment horizontal="center" vertical="top" wrapText="1"/>
    </xf>
    <xf numFmtId="0" fontId="2" fillId="2" borderId="5" xfId="427" applyFont="1" applyFill="1" applyBorder="1" applyAlignment="1">
      <alignment horizontal="left" vertical="center"/>
    </xf>
    <xf numFmtId="164" fontId="2" fillId="2" borderId="3" xfId="427" applyNumberFormat="1" applyFont="1" applyFill="1" applyBorder="1" applyAlignment="1">
      <alignment vertical="center"/>
    </xf>
    <xf numFmtId="0" fontId="2" fillId="4" borderId="5" xfId="427" applyFont="1" applyFill="1" applyBorder="1" applyAlignment="1">
      <alignment horizontal="left" vertical="center"/>
    </xf>
    <xf numFmtId="164" fontId="2" fillId="4" borderId="3" xfId="427" applyNumberFormat="1" applyFont="1" applyFill="1" applyBorder="1" applyAlignment="1">
      <alignment vertical="center"/>
    </xf>
    <xf numFmtId="164" fontId="2" fillId="5" borderId="5" xfId="427" applyNumberFormat="1" applyFont="1" applyFill="1" applyBorder="1" applyAlignment="1">
      <alignment horizontal="left" vertical="center"/>
    </xf>
    <xf numFmtId="164" fontId="2" fillId="5" borderId="5" xfId="427" applyNumberFormat="1" applyFont="1" applyFill="1" applyBorder="1" applyAlignment="1">
      <alignment vertical="center"/>
    </xf>
    <xf numFmtId="164" fontId="2" fillId="0" borderId="0" xfId="427" applyNumberFormat="1" applyFont="1" applyFill="1" applyBorder="1"/>
    <xf numFmtId="165" fontId="2" fillId="5" borderId="5" xfId="427" applyNumberFormat="1" applyFont="1" applyFill="1" applyBorder="1" applyAlignment="1">
      <alignment horizontal="left" vertical="center"/>
    </xf>
    <xf numFmtId="164" fontId="2" fillId="5" borderId="4" xfId="427" applyNumberFormat="1" applyFont="1" applyFill="1" applyBorder="1" applyAlignment="1">
      <alignment horizontal="right"/>
    </xf>
    <xf numFmtId="164" fontId="2" fillId="5" borderId="5" xfId="427" applyNumberFormat="1" applyFont="1" applyFill="1" applyBorder="1" applyAlignment="1">
      <alignment horizontal="right" vertical="center"/>
    </xf>
    <xf numFmtId="0" fontId="2" fillId="0" borderId="0" xfId="427" applyFont="1" applyFill="1" applyBorder="1" applyAlignment="1">
      <alignment horizontal="centerContinuous" vertical="top" wrapText="1"/>
    </xf>
    <xf numFmtId="0" fontId="23" fillId="0" borderId="0" xfId="427" applyFont="1" applyFill="1" applyBorder="1"/>
    <xf numFmtId="0" fontId="2" fillId="0" borderId="0" xfId="427" applyFont="1" applyBorder="1"/>
    <xf numFmtId="0" fontId="111" fillId="0" borderId="5" xfId="427" applyFont="1" applyFill="1" applyBorder="1" applyAlignment="1">
      <alignment horizontal="left"/>
    </xf>
    <xf numFmtId="0" fontId="2" fillId="0" borderId="0" xfId="427" applyFont="1" applyFill="1" applyBorder="1" applyAlignment="1"/>
    <xf numFmtId="0" fontId="2" fillId="0" borderId="0" xfId="0" applyFont="1" applyFill="1" applyBorder="1" applyAlignment="1">
      <alignment horizontal="center"/>
    </xf>
    <xf numFmtId="0" fontId="17" fillId="0" borderId="0" xfId="6" applyFont="1" applyAlignment="1" applyProtection="1">
      <alignment horizontal="right" vertical="top"/>
      <protection locked="0"/>
    </xf>
    <xf numFmtId="0" fontId="18" fillId="0" borderId="0" xfId="0" applyFont="1" applyFill="1" applyBorder="1" applyAlignment="1">
      <alignment horizontal="left"/>
    </xf>
    <xf numFmtId="0" fontId="2" fillId="0" borderId="0" xfId="0" applyFont="1" applyAlignment="1" applyProtection="1">
      <alignment horizontal="centerContinuous" vertical="top"/>
      <protection locked="0"/>
    </xf>
    <xf numFmtId="0" fontId="21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Continuous" vertical="top" wrapText="1"/>
    </xf>
    <xf numFmtId="0" fontId="3" fillId="0" borderId="5" xfId="0" applyFont="1" applyFill="1" applyBorder="1" applyAlignment="1">
      <alignment horizontal="centerContinuous" vertical="top" wrapText="1"/>
    </xf>
    <xf numFmtId="0" fontId="3" fillId="0" borderId="3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Fill="1" applyBorder="1" applyAlignment="1">
      <alignment horizontal="center" vertical="top" wrapText="1"/>
    </xf>
    <xf numFmtId="1" fontId="17" fillId="0" borderId="5" xfId="0" applyNumberFormat="1" applyFont="1" applyFill="1" applyBorder="1" applyAlignment="1">
      <alignment horizontal="left"/>
    </xf>
    <xf numFmtId="0" fontId="2" fillId="5" borderId="3" xfId="329" applyFont="1" applyFill="1" applyBorder="1" applyAlignment="1">
      <alignment horizontal="center" vertical="top" wrapText="1"/>
    </xf>
    <xf numFmtId="164" fontId="2" fillId="5" borderId="3" xfId="329" applyNumberFormat="1" applyFont="1" applyFill="1" applyBorder="1" applyAlignment="1">
      <alignment horizontal="center" vertical="top" wrapText="1"/>
    </xf>
    <xf numFmtId="164" fontId="2" fillId="5" borderId="4" xfId="0" applyNumberFormat="1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left" indent="2"/>
      <protection locked="0"/>
    </xf>
    <xf numFmtId="0" fontId="112" fillId="0" borderId="0" xfId="0" applyFont="1" applyFill="1"/>
    <xf numFmtId="218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218" fontId="3" fillId="0" borderId="0" xfId="0" applyNumberFormat="1" applyFont="1" applyFill="1" applyAlignment="1">
      <alignment horizontal="center"/>
    </xf>
    <xf numFmtId="0" fontId="114" fillId="0" borderId="0" xfId="0" applyFont="1" applyFill="1" applyBorder="1"/>
    <xf numFmtId="1" fontId="2" fillId="0" borderId="5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left"/>
    </xf>
    <xf numFmtId="1" fontId="17" fillId="0" borderId="3" xfId="0" applyNumberFormat="1" applyFont="1" applyFill="1" applyBorder="1" applyAlignment="1">
      <alignment horizontal="left"/>
    </xf>
    <xf numFmtId="164" fontId="2" fillId="0" borderId="0" xfId="0" applyNumberFormat="1" applyFont="1"/>
    <xf numFmtId="0" fontId="17" fillId="0" borderId="3" xfId="0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5" borderId="3" xfId="0" applyNumberFormat="1" applyFont="1" applyFill="1" applyBorder="1" applyAlignment="1">
      <alignment horizontal="right" vertical="center"/>
    </xf>
    <xf numFmtId="164" fontId="2" fillId="4" borderId="0" xfId="0" applyNumberFormat="1" applyFont="1" applyFill="1" applyBorder="1"/>
    <xf numFmtId="0" fontId="17" fillId="0" borderId="0" xfId="6" applyFont="1" applyFill="1" applyAlignment="1" applyProtection="1">
      <alignment horizontal="right" vertical="top"/>
      <protection locked="0"/>
    </xf>
    <xf numFmtId="0" fontId="2" fillId="0" borderId="0" xfId="0" applyFont="1" applyFill="1" applyAlignment="1" applyProtection="1">
      <alignment horizontal="centerContinuous" vertical="top"/>
      <protection locked="0"/>
    </xf>
    <xf numFmtId="167" fontId="23" fillId="0" borderId="0" xfId="0" applyNumberFormat="1" applyFont="1" applyFill="1"/>
    <xf numFmtId="164" fontId="2" fillId="5" borderId="3" xfId="0" applyNumberFormat="1" applyFont="1" applyFill="1" applyBorder="1" applyAlignment="1">
      <alignment horizontal="center" vertical="top" wrapText="1"/>
    </xf>
    <xf numFmtId="219" fontId="2" fillId="0" borderId="0" xfId="0" applyNumberFormat="1" applyFont="1" applyBorder="1" applyAlignment="1" applyProtection="1">
      <alignment horizontal="center"/>
      <protection locked="0"/>
    </xf>
    <xf numFmtId="0" fontId="21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Continuous" vertical="top"/>
    </xf>
    <xf numFmtId="0" fontId="3" fillId="0" borderId="0" xfId="0" applyFont="1" applyFill="1" applyBorder="1" applyAlignment="1">
      <alignment horizontal="center" vertical="top"/>
    </xf>
    <xf numFmtId="220" fontId="3" fillId="0" borderId="4" xfId="0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horizontal="centerContinuous" wrapText="1"/>
    </xf>
    <xf numFmtId="0" fontId="0" fillId="0" borderId="5" xfId="0" applyBorder="1" applyAlignment="1">
      <alignment horizontal="centerContinuous" wrapText="1"/>
    </xf>
    <xf numFmtId="0" fontId="3" fillId="0" borderId="0" xfId="0" applyNumberFormat="1" applyFont="1" applyFill="1" applyBorder="1" applyAlignment="1">
      <alignment horizontal="centerContinuous" vertical="center" wrapText="1"/>
    </xf>
    <xf numFmtId="220" fontId="2" fillId="0" borderId="3" xfId="0" applyNumberFormat="1" applyFont="1" applyFill="1" applyBorder="1" applyAlignment="1">
      <alignment horizontal="centerContinuous" vertical="center" wrapText="1"/>
    </xf>
    <xf numFmtId="220" fontId="2" fillId="0" borderId="3" xfId="0" applyNumberFormat="1" applyFont="1" applyFill="1" applyBorder="1" applyAlignment="1">
      <alignment horizontal="centerContinuous" vertical="top" wrapText="1"/>
    </xf>
    <xf numFmtId="0" fontId="2" fillId="0" borderId="3" xfId="0" applyNumberFormat="1" applyFont="1" applyFill="1" applyBorder="1" applyAlignment="1">
      <alignment horizontal="centerContinuous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protection locked="0"/>
    </xf>
    <xf numFmtId="164" fontId="2" fillId="0" borderId="0" xfId="0" applyNumberFormat="1" applyFont="1" applyFill="1" applyBorder="1" applyAlignment="1">
      <alignment horizontal="right"/>
    </xf>
    <xf numFmtId="0" fontId="18" fillId="4" borderId="0" xfId="0" applyFont="1" applyFill="1" applyBorder="1" applyAlignment="1">
      <alignment horizontal="left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Fill="1" applyAlignment="1">
      <alignment vertical="top" wrapText="1"/>
    </xf>
    <xf numFmtId="0" fontId="115" fillId="4" borderId="5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left" vertical="center" wrapText="1"/>
    </xf>
    <xf numFmtId="168" fontId="3" fillId="0" borderId="4" xfId="0" applyNumberFormat="1" applyFont="1" applyFill="1" applyBorder="1" applyAlignment="1">
      <alignment horizontal="centerContinuous" vertical="center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165" fontId="2" fillId="2" borderId="3" xfId="0" applyNumberFormat="1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left" vertical="center"/>
    </xf>
    <xf numFmtId="165" fontId="2" fillId="4" borderId="3" xfId="0" applyNumberFormat="1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left" vertical="center"/>
    </xf>
    <xf numFmtId="165" fontId="2" fillId="5" borderId="3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165" fontId="2" fillId="5" borderId="5" xfId="0" applyNumberFormat="1" applyFont="1" applyFill="1" applyBorder="1" applyAlignment="1">
      <alignment vertical="center"/>
    </xf>
    <xf numFmtId="165" fontId="2" fillId="5" borderId="5" xfId="0" applyNumberFormat="1" applyFont="1" applyFill="1" applyBorder="1" applyAlignment="1">
      <alignment horizontal="right" vertical="center"/>
    </xf>
    <xf numFmtId="37" fontId="2" fillId="4" borderId="0" xfId="432" applyFont="1" applyFill="1" applyBorder="1" applyAlignment="1">
      <alignment horizontal="left"/>
    </xf>
    <xf numFmtId="165" fontId="2" fillId="0" borderId="0" xfId="0" applyNumberFormat="1" applyFont="1"/>
    <xf numFmtId="1" fontId="23" fillId="0" borderId="0" xfId="0" applyNumberFormat="1" applyFont="1" applyFill="1"/>
    <xf numFmtId="0" fontId="17" fillId="0" borderId="0" xfId="489" applyFont="1" applyAlignment="1" applyProtection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 wrapText="1"/>
    </xf>
    <xf numFmtId="0" fontId="23" fillId="0" borderId="0" xfId="0" applyFont="1" applyBorder="1"/>
    <xf numFmtId="0" fontId="2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wrapText="1"/>
    </xf>
    <xf numFmtId="37" fontId="134" fillId="4" borderId="0" xfId="432" applyFont="1" applyFill="1" applyBorder="1" applyAlignment="1">
      <alignment horizontal="right" wrapText="1"/>
    </xf>
    <xf numFmtId="0" fontId="2" fillId="0" borderId="0" xfId="0" applyFont="1" applyAlignment="1">
      <alignment horizontal="right"/>
    </xf>
    <xf numFmtId="164" fontId="2" fillId="4" borderId="3" xfId="0" applyNumberFormat="1" applyFont="1" applyFill="1" applyBorder="1" applyAlignment="1">
      <alignment horizontal="right" vertical="center"/>
    </xf>
    <xf numFmtId="167" fontId="2" fillId="0" borderId="0" xfId="0" applyNumberFormat="1" applyFont="1"/>
    <xf numFmtId="0" fontId="2" fillId="0" borderId="0" xfId="490" applyFont="1" applyBorder="1"/>
    <xf numFmtId="0" fontId="17" fillId="0" borderId="0" xfId="489" applyFont="1" applyBorder="1" applyAlignment="1" applyProtection="1">
      <alignment horizontal="right"/>
    </xf>
    <xf numFmtId="0" fontId="23" fillId="0" borderId="0" xfId="491" applyFont="1" applyBorder="1"/>
    <xf numFmtId="0" fontId="18" fillId="0" borderId="0" xfId="490" applyFont="1" applyBorder="1"/>
    <xf numFmtId="0" fontId="21" fillId="0" borderId="0" xfId="491" applyFont="1" applyBorder="1"/>
    <xf numFmtId="0" fontId="2" fillId="0" borderId="0" xfId="491" applyFont="1" applyBorder="1"/>
    <xf numFmtId="0" fontId="137" fillId="0" borderId="3" xfId="491" applyFont="1" applyFill="1" applyBorder="1" applyAlignment="1">
      <alignment horizontal="centerContinuous" vertical="top" wrapText="1"/>
    </xf>
    <xf numFmtId="0" fontId="136" fillId="0" borderId="3" xfId="491" applyFont="1" applyFill="1" applyBorder="1" applyAlignment="1">
      <alignment horizontal="centerContinuous" vertical="top" wrapText="1"/>
    </xf>
    <xf numFmtId="0" fontId="17" fillId="0" borderId="5" xfId="491" applyFont="1" applyFill="1" applyBorder="1" applyAlignment="1">
      <alignment horizontal="left"/>
    </xf>
    <xf numFmtId="0" fontId="136" fillId="5" borderId="3" xfId="492" applyFont="1" applyFill="1" applyBorder="1" applyAlignment="1">
      <alignment horizontal="center" vertical="top" wrapText="1"/>
    </xf>
    <xf numFmtId="0" fontId="2" fillId="2" borderId="5" xfId="491" applyFont="1" applyFill="1" applyBorder="1" applyAlignment="1">
      <alignment horizontal="left" vertical="center"/>
    </xf>
    <xf numFmtId="165" fontId="2" fillId="2" borderId="3" xfId="491" applyNumberFormat="1" applyFont="1" applyFill="1" applyBorder="1" applyAlignment="1">
      <alignment horizontal="right" vertical="center"/>
    </xf>
    <xf numFmtId="164" fontId="2" fillId="2" borderId="3" xfId="491" applyNumberFormat="1" applyFont="1" applyFill="1" applyBorder="1" applyAlignment="1">
      <alignment horizontal="right" vertical="center"/>
    </xf>
    <xf numFmtId="0" fontId="2" fillId="0" borderId="5" xfId="491" applyFont="1" applyBorder="1" applyAlignment="1">
      <alignment horizontal="left" vertical="center"/>
    </xf>
    <xf numFmtId="165" fontId="2" fillId="0" borderId="3" xfId="491" applyNumberFormat="1" applyFont="1" applyBorder="1" applyAlignment="1">
      <alignment horizontal="right" vertical="center"/>
    </xf>
    <xf numFmtId="164" fontId="2" fillId="0" borderId="3" xfId="491" applyNumberFormat="1" applyFont="1" applyBorder="1" applyAlignment="1">
      <alignment horizontal="right" vertical="center"/>
    </xf>
    <xf numFmtId="0" fontId="2" fillId="5" borderId="5" xfId="491" applyFont="1" applyFill="1" applyBorder="1" applyAlignment="1">
      <alignment horizontal="left" vertical="center"/>
    </xf>
    <xf numFmtId="164" fontId="2" fillId="5" borderId="3" xfId="491" applyNumberFormat="1" applyFont="1" applyFill="1" applyBorder="1" applyAlignment="1">
      <alignment horizontal="right" vertical="center"/>
    </xf>
    <xf numFmtId="0" fontId="2" fillId="5" borderId="0" xfId="491" applyFont="1" applyFill="1" applyBorder="1" applyAlignment="1">
      <alignment horizontal="left" vertical="center" wrapText="1"/>
    </xf>
    <xf numFmtId="167" fontId="2" fillId="5" borderId="3" xfId="491" applyNumberFormat="1" applyFont="1" applyFill="1" applyBorder="1" applyAlignment="1">
      <alignment horizontal="right" vertical="center" wrapText="1"/>
    </xf>
    <xf numFmtId="224" fontId="2" fillId="5" borderId="3" xfId="491" applyNumberFormat="1" applyFont="1" applyFill="1" applyBorder="1" applyAlignment="1">
      <alignment horizontal="right" vertical="center" wrapText="1"/>
    </xf>
    <xf numFmtId="0" fontId="2" fillId="5" borderId="0" xfId="10" applyFont="1" applyFill="1" applyBorder="1" applyAlignment="1">
      <alignment horizontal="left" wrapText="1"/>
    </xf>
    <xf numFmtId="165" fontId="2" fillId="5" borderId="3" xfId="491" applyNumberFormat="1" applyFont="1" applyFill="1" applyBorder="1" applyAlignment="1">
      <alignment horizontal="right"/>
    </xf>
    <xf numFmtId="224" fontId="2" fillId="5" borderId="0" xfId="491" applyNumberFormat="1" applyFont="1" applyFill="1" applyBorder="1" applyAlignment="1">
      <alignment horizontal="right"/>
    </xf>
    <xf numFmtId="164" fontId="2" fillId="5" borderId="3" xfId="491" applyNumberFormat="1" applyFont="1" applyFill="1" applyBorder="1" applyAlignment="1">
      <alignment horizontal="right"/>
    </xf>
    <xf numFmtId="0" fontId="2" fillId="5" borderId="5" xfId="491" applyFont="1" applyFill="1" applyBorder="1" applyAlignment="1">
      <alignment horizontal="left"/>
    </xf>
    <xf numFmtId="164" fontId="2" fillId="5" borderId="4" xfId="491" applyNumberFormat="1" applyFont="1" applyFill="1" applyBorder="1" applyAlignment="1">
      <alignment horizontal="right"/>
    </xf>
    <xf numFmtId="0" fontId="139" fillId="0" borderId="0" xfId="491" applyFont="1" applyFill="1" applyBorder="1" applyAlignment="1"/>
    <xf numFmtId="164" fontId="2" fillId="0" borderId="0" xfId="491" applyNumberFormat="1" applyFont="1" applyBorder="1"/>
    <xf numFmtId="0" fontId="16" fillId="0" borderId="0" xfId="491" applyFont="1" applyBorder="1"/>
    <xf numFmtId="0" fontId="2" fillId="0" borderId="0" xfId="493" applyNumberFormat="1" applyFont="1" applyFill="1" applyBorder="1" applyAlignment="1" applyProtection="1"/>
    <xf numFmtId="0" fontId="17" fillId="0" borderId="0" xfId="494" applyNumberFormat="1" applyFont="1" applyFill="1" applyBorder="1" applyAlignment="1" applyProtection="1">
      <alignment horizontal="right"/>
    </xf>
    <xf numFmtId="0" fontId="23" fillId="0" borderId="0" xfId="493" applyNumberFormat="1" applyFont="1" applyFill="1" applyBorder="1" applyAlignment="1" applyProtection="1"/>
    <xf numFmtId="225" fontId="18" fillId="0" borderId="0" xfId="495" applyNumberFormat="1" applyFont="1" applyFill="1" applyBorder="1" applyAlignment="1" applyProtection="1">
      <alignment horizontal="left"/>
    </xf>
    <xf numFmtId="0" fontId="6" fillId="0" borderId="0" xfId="493" applyNumberFormat="1" applyFont="1" applyFill="1" applyBorder="1" applyAlignment="1" applyProtection="1"/>
    <xf numFmtId="0" fontId="142" fillId="0" borderId="0" xfId="493" applyNumberFormat="1" applyFont="1" applyFill="1" applyBorder="1" applyAlignment="1" applyProtection="1"/>
    <xf numFmtId="0" fontId="21" fillId="0" borderId="0" xfId="493" applyNumberFormat="1" applyFont="1" applyFill="1" applyBorder="1" applyAlignment="1" applyProtection="1"/>
    <xf numFmtId="165" fontId="21" fillId="0" borderId="0" xfId="493" applyNumberFormat="1" applyFont="1" applyFill="1" applyBorder="1" applyAlignment="1" applyProtection="1"/>
    <xf numFmtId="0" fontId="2" fillId="0" borderId="0" xfId="493" applyFont="1" applyFill="1" applyBorder="1"/>
    <xf numFmtId="165" fontId="2" fillId="0" borderId="0" xfId="493" applyNumberFormat="1" applyFont="1" applyFill="1" applyBorder="1" applyAlignment="1" applyProtection="1"/>
    <xf numFmtId="226" fontId="2" fillId="0" borderId="0" xfId="493" applyNumberFormat="1" applyFont="1" applyFill="1" applyBorder="1" applyAlignment="1" applyProtection="1">
      <alignment horizontal="right"/>
    </xf>
    <xf numFmtId="165" fontId="3" fillId="0" borderId="3" xfId="493" applyNumberFormat="1" applyFont="1" applyFill="1" applyBorder="1" applyAlignment="1" applyProtection="1">
      <alignment horizontal="centerContinuous" wrapText="1"/>
    </xf>
    <xf numFmtId="0" fontId="17" fillId="0" borderId="5" xfId="493" applyNumberFormat="1" applyFont="1" applyFill="1" applyBorder="1" applyAlignment="1" applyProtection="1">
      <alignment horizontal="left"/>
    </xf>
    <xf numFmtId="165" fontId="2" fillId="0" borderId="3" xfId="493" applyNumberFormat="1" applyFont="1" applyFill="1" applyBorder="1" applyAlignment="1" applyProtection="1">
      <alignment horizontal="centerContinuous" wrapText="1"/>
    </xf>
    <xf numFmtId="167" fontId="2" fillId="5" borderId="3" xfId="493" applyNumberFormat="1" applyFont="1" applyFill="1" applyBorder="1" applyAlignment="1" applyProtection="1">
      <alignment horizontal="center" textRotation="90" wrapText="1"/>
    </xf>
    <xf numFmtId="165" fontId="2" fillId="5" borderId="3" xfId="493" applyNumberFormat="1" applyFont="1" applyFill="1" applyBorder="1" applyAlignment="1" applyProtection="1">
      <alignment horizontal="center" textRotation="90" wrapText="1"/>
    </xf>
    <xf numFmtId="0" fontId="2" fillId="0" borderId="0" xfId="496" applyFont="1" applyBorder="1"/>
    <xf numFmtId="165" fontId="2" fillId="0" borderId="0" xfId="493" applyNumberFormat="1" applyFont="1" applyFill="1" applyBorder="1" applyAlignment="1" applyProtection="1">
      <alignment horizontal="right"/>
    </xf>
    <xf numFmtId="225" fontId="142" fillId="0" borderId="0" xfId="498" applyNumberFormat="1" applyFont="1" applyFill="1" applyBorder="1"/>
    <xf numFmtId="0" fontId="18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6" fillId="0" borderId="0" xfId="0" applyFont="1" applyFill="1" applyBorder="1"/>
    <xf numFmtId="0" fontId="21" fillId="0" borderId="0" xfId="0" applyFont="1" applyFill="1" applyBorder="1"/>
    <xf numFmtId="0" fontId="6" fillId="0" borderId="0" xfId="0" applyFont="1" applyFill="1" applyBorder="1"/>
    <xf numFmtId="0" fontId="21" fillId="0" borderId="0" xfId="499" applyFont="1" applyFill="1" applyBorder="1" applyAlignment="1" applyProtection="1">
      <alignment horizontal="left"/>
    </xf>
    <xf numFmtId="0" fontId="17" fillId="0" borderId="5" xfId="0" applyFont="1" applyFill="1" applyBorder="1" applyAlignment="1">
      <alignment horizontal="left"/>
    </xf>
    <xf numFmtId="0" fontId="3" fillId="0" borderId="3" xfId="500" applyFont="1" applyFill="1" applyBorder="1" applyAlignment="1">
      <alignment horizontal="centerContinuous" vertical="center" wrapText="1"/>
    </xf>
    <xf numFmtId="0" fontId="2" fillId="5" borderId="45" xfId="0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left" vertical="center"/>
    </xf>
    <xf numFmtId="164" fontId="2" fillId="0" borderId="3" xfId="0" applyNumberFormat="1" applyFont="1" applyFill="1" applyBorder="1" applyAlignment="1">
      <alignment horizontal="left" vertical="center"/>
    </xf>
    <xf numFmtId="165" fontId="6" fillId="0" borderId="0" xfId="0" applyNumberFormat="1" applyFont="1" applyFill="1" applyBorder="1"/>
    <xf numFmtId="164" fontId="2" fillId="5" borderId="3" xfId="0" applyNumberFormat="1" applyFont="1" applyFill="1" applyBorder="1" applyAlignment="1">
      <alignment horizontal="left" vertical="center"/>
    </xf>
    <xf numFmtId="164" fontId="23" fillId="5" borderId="4" xfId="0" applyNumberFormat="1" applyFont="1" applyFill="1" applyBorder="1" applyAlignment="1">
      <alignment horizontal="right"/>
    </xf>
    <xf numFmtId="165" fontId="3" fillId="0" borderId="3" xfId="493" applyNumberFormat="1" applyFont="1" applyFill="1" applyBorder="1" applyAlignment="1" applyProtection="1">
      <alignment horizontal="centerContinuous" vertical="top" wrapText="1"/>
    </xf>
    <xf numFmtId="165" fontId="2" fillId="0" borderId="3" xfId="493" applyNumberFormat="1" applyFont="1" applyFill="1" applyBorder="1" applyAlignment="1" applyProtection="1">
      <alignment horizontal="centerContinuous" vertical="top" wrapText="1"/>
    </xf>
    <xf numFmtId="167" fontId="2" fillId="5" borderId="3" xfId="493" applyNumberFormat="1" applyFont="1" applyFill="1" applyBorder="1" applyAlignment="1" applyProtection="1">
      <alignment horizontal="center" wrapText="1"/>
    </xf>
    <xf numFmtId="225" fontId="112" fillId="0" borderId="0" xfId="502" applyNumberFormat="1" applyFont="1" applyFill="1" applyBorder="1"/>
    <xf numFmtId="0" fontId="16" fillId="0" borderId="0" xfId="500" applyFont="1" applyFill="1" applyBorder="1"/>
    <xf numFmtId="0" fontId="17" fillId="0" borderId="0" xfId="489" applyFont="1" applyFill="1" applyBorder="1" applyAlignment="1" applyProtection="1">
      <alignment horizontal="right"/>
    </xf>
    <xf numFmtId="0" fontId="14" fillId="0" borderId="0" xfId="500" applyFont="1" applyFill="1" applyBorder="1"/>
    <xf numFmtId="0" fontId="18" fillId="0" borderId="0" xfId="499" applyFont="1" applyFill="1" applyBorder="1" applyAlignment="1" applyProtection="1">
      <alignment horizontal="left"/>
    </xf>
    <xf numFmtId="0" fontId="114" fillId="0" borderId="0" xfId="500" applyFont="1" applyFill="1" applyBorder="1"/>
    <xf numFmtId="0" fontId="86" fillId="0" borderId="0" xfId="500" applyFont="1" applyFill="1" applyBorder="1"/>
    <xf numFmtId="0" fontId="15" fillId="0" borderId="0" xfId="499" applyFont="1" applyFill="1" applyBorder="1" applyAlignment="1" applyProtection="1">
      <alignment horizontal="left" wrapText="1"/>
    </xf>
    <xf numFmtId="0" fontId="15" fillId="0" borderId="0" xfId="499" applyFont="1" applyFill="1" applyBorder="1" applyAlignment="1" applyProtection="1">
      <alignment horizontal="left"/>
    </xf>
    <xf numFmtId="0" fontId="23" fillId="0" borderId="0" xfId="500" applyFont="1" applyFill="1" applyBorder="1"/>
    <xf numFmtId="0" fontId="115" fillId="0" borderId="5" xfId="500" applyFont="1" applyFill="1" applyBorder="1" applyAlignment="1">
      <alignment horizontal="left" indent="1"/>
    </xf>
    <xf numFmtId="0" fontId="3" fillId="0" borderId="3" xfId="500" applyFont="1" applyFill="1" applyBorder="1" applyAlignment="1">
      <alignment horizontal="centerContinuous" vertical="top" wrapText="1"/>
    </xf>
    <xf numFmtId="0" fontId="145" fillId="0" borderId="0" xfId="500" applyFont="1" applyFill="1" applyBorder="1"/>
    <xf numFmtId="0" fontId="2" fillId="0" borderId="3" xfId="500" applyFont="1" applyFill="1" applyBorder="1" applyAlignment="1">
      <alignment horizontal="centerContinuous" vertical="top" wrapText="1"/>
    </xf>
    <xf numFmtId="0" fontId="2" fillId="0" borderId="3" xfId="500" applyFont="1" applyFill="1" applyBorder="1" applyAlignment="1">
      <alignment horizontal="center" vertical="top" wrapText="1"/>
    </xf>
    <xf numFmtId="0" fontId="2" fillId="5" borderId="3" xfId="491" applyFont="1" applyFill="1" applyBorder="1" applyAlignment="1">
      <alignment horizontal="center" vertical="top" wrapText="1"/>
    </xf>
    <xf numFmtId="0" fontId="2" fillId="5" borderId="3" xfId="491" applyFont="1" applyFill="1" applyBorder="1" applyAlignment="1">
      <alignment horizontal="centerContinuous" vertical="top" wrapText="1"/>
    </xf>
    <xf numFmtId="0" fontId="17" fillId="0" borderId="5" xfId="500" applyFont="1" applyFill="1" applyBorder="1" applyAlignment="1">
      <alignment horizontal="left"/>
    </xf>
    <xf numFmtId="0" fontId="2" fillId="0" borderId="5" xfId="500" applyFont="1" applyFill="1" applyBorder="1" applyAlignment="1">
      <alignment horizontal="centerContinuous" vertical="center" wrapText="1"/>
    </xf>
    <xf numFmtId="228" fontId="2" fillId="2" borderId="5" xfId="500" applyNumberFormat="1" applyFont="1" applyFill="1" applyBorder="1" applyAlignment="1">
      <alignment horizontal="left" vertical="center"/>
    </xf>
    <xf numFmtId="164" fontId="2" fillId="2" borderId="5" xfId="500" applyNumberFormat="1" applyFont="1" applyFill="1" applyBorder="1" applyAlignment="1">
      <alignment horizontal="right" vertical="center"/>
    </xf>
    <xf numFmtId="0" fontId="146" fillId="0" borderId="0" xfId="500" applyFont="1" applyFill="1" applyBorder="1"/>
    <xf numFmtId="228" fontId="2" fillId="4" borderId="5" xfId="500" applyNumberFormat="1" applyFont="1" applyFill="1" applyBorder="1" applyAlignment="1">
      <alignment horizontal="left" vertical="center"/>
    </xf>
    <xf numFmtId="164" fontId="2" fillId="4" borderId="5" xfId="500" applyNumberFormat="1" applyFont="1" applyFill="1" applyBorder="1" applyAlignment="1">
      <alignment horizontal="right" vertical="center"/>
    </xf>
    <xf numFmtId="228" fontId="2" fillId="5" borderId="5" xfId="500" applyNumberFormat="1" applyFont="1" applyFill="1" applyBorder="1" applyAlignment="1">
      <alignment horizontal="left" vertical="center"/>
    </xf>
    <xf numFmtId="164" fontId="2" fillId="5" borderId="5" xfId="500" applyNumberFormat="1" applyFont="1" applyFill="1" applyBorder="1" applyAlignment="1">
      <alignment horizontal="right" vertical="center"/>
    </xf>
    <xf numFmtId="0" fontId="147" fillId="0" borderId="0" xfId="500" applyFont="1" applyFill="1" applyBorder="1" applyAlignment="1"/>
    <xf numFmtId="0" fontId="147" fillId="0" borderId="0" xfId="500" applyFont="1" applyFill="1" applyBorder="1"/>
    <xf numFmtId="0" fontId="2" fillId="0" borderId="0" xfId="500" applyFont="1" applyFill="1" applyBorder="1"/>
    <xf numFmtId="164" fontId="2" fillId="0" borderId="0" xfId="491" applyNumberFormat="1" applyFont="1"/>
    <xf numFmtId="164" fontId="2" fillId="0" borderId="0" xfId="500" applyNumberFormat="1" applyFont="1" applyFill="1" applyBorder="1"/>
    <xf numFmtId="164" fontId="2" fillId="0" borderId="0" xfId="500" applyNumberFormat="1" applyFont="1" applyFill="1" applyBorder="1" applyAlignment="1"/>
    <xf numFmtId="0" fontId="148" fillId="0" borderId="0" xfId="500" applyFont="1" applyFill="1" applyBorder="1"/>
    <xf numFmtId="164" fontId="16" fillId="0" borderId="0" xfId="500" applyNumberFormat="1" applyFont="1" applyFill="1" applyBorder="1"/>
    <xf numFmtId="164" fontId="16" fillId="0" borderId="0" xfId="500" applyNumberFormat="1" applyFont="1" applyFill="1" applyBorder="1" applyAlignment="1"/>
    <xf numFmtId="0" fontId="149" fillId="0" borderId="0" xfId="500" applyFont="1" applyFill="1" applyBorder="1"/>
    <xf numFmtId="165" fontId="2" fillId="2" borderId="3" xfId="0" applyNumberFormat="1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165" fontId="2" fillId="80" borderId="3" xfId="0" applyNumberFormat="1" applyFont="1" applyFill="1" applyBorder="1" applyAlignment="1">
      <alignment vertical="center"/>
    </xf>
    <xf numFmtId="164" fontId="2" fillId="80" borderId="3" xfId="0" applyNumberFormat="1" applyFont="1" applyFill="1" applyBorder="1" applyAlignment="1">
      <alignment vertical="center"/>
    </xf>
    <xf numFmtId="0" fontId="2" fillId="5" borderId="0" xfId="16" applyFont="1" applyFill="1" applyBorder="1" applyAlignment="1">
      <alignment horizontal="left" wrapText="1"/>
    </xf>
    <xf numFmtId="164" fontId="2" fillId="80" borderId="3" xfId="0" applyNumberFormat="1" applyFont="1" applyFill="1" applyBorder="1" applyAlignment="1"/>
    <xf numFmtId="165" fontId="2" fillId="80" borderId="3" xfId="0" applyNumberFormat="1" applyFont="1" applyFill="1" applyBorder="1" applyAlignment="1"/>
    <xf numFmtId="0" fontId="150" fillId="0" borderId="0" xfId="427" applyFont="1" applyFill="1" applyBorder="1"/>
    <xf numFmtId="164" fontId="2" fillId="2" borderId="3" xfId="427" applyNumberFormat="1" applyFont="1" applyFill="1" applyBorder="1" applyAlignment="1">
      <alignment horizontal="right" vertical="center"/>
    </xf>
    <xf numFmtId="164" fontId="2" fillId="4" borderId="3" xfId="427" applyNumberFormat="1" applyFont="1" applyFill="1" applyBorder="1" applyAlignment="1">
      <alignment horizontal="right" vertical="center"/>
    </xf>
    <xf numFmtId="164" fontId="23" fillId="0" borderId="0" xfId="427" applyNumberFormat="1" applyFont="1" applyFill="1" applyBorder="1"/>
    <xf numFmtId="0" fontId="2" fillId="5" borderId="0" xfId="427" applyFont="1" applyFill="1" applyBorder="1" applyAlignment="1">
      <alignment horizontal="left" vertical="center" wrapText="1"/>
    </xf>
    <xf numFmtId="164" fontId="2" fillId="5" borderId="3" xfId="427" applyNumberFormat="1" applyFont="1" applyFill="1" applyBorder="1" applyAlignment="1">
      <alignment vertical="center"/>
    </xf>
    <xf numFmtId="229" fontId="2" fillId="5" borderId="3" xfId="427" applyNumberFormat="1" applyFont="1" applyFill="1" applyBorder="1" applyAlignment="1">
      <alignment vertical="center"/>
    </xf>
    <xf numFmtId="164" fontId="2" fillId="5" borderId="5" xfId="427" applyNumberFormat="1" applyFont="1" applyFill="1" applyBorder="1" applyAlignment="1"/>
    <xf numFmtId="164" fontId="2" fillId="5" borderId="3" xfId="427" applyNumberFormat="1" applyFont="1" applyFill="1" applyBorder="1" applyAlignment="1">
      <alignment horizontal="right"/>
    </xf>
    <xf numFmtId="0" fontId="3" fillId="0" borderId="0" xfId="427" applyFont="1" applyFill="1" applyBorder="1" applyAlignment="1">
      <alignment horizontal="center"/>
    </xf>
    <xf numFmtId="0" fontId="23" fillId="0" borderId="0" xfId="427" applyFont="1"/>
    <xf numFmtId="0" fontId="18" fillId="0" borderId="0" xfId="426" applyFont="1" applyFill="1" applyBorder="1" applyAlignment="1">
      <alignment horizontal="center"/>
    </xf>
    <xf numFmtId="0" fontId="21" fillId="0" borderId="0" xfId="427" applyFont="1" applyFill="1" applyBorder="1" applyAlignment="1">
      <alignment horizontal="center"/>
    </xf>
    <xf numFmtId="0" fontId="17" fillId="0" borderId="3" xfId="427" applyFont="1" applyFill="1" applyBorder="1" applyAlignment="1">
      <alignment horizontal="center" vertical="center"/>
    </xf>
    <xf numFmtId="0" fontId="150" fillId="0" borderId="0" xfId="427" applyFont="1"/>
    <xf numFmtId="0" fontId="17" fillId="0" borderId="5" xfId="427" applyFont="1" applyFill="1" applyBorder="1" applyAlignment="1">
      <alignment horizontal="center" vertical="center"/>
    </xf>
    <xf numFmtId="0" fontId="109" fillId="0" borderId="5" xfId="427" applyFont="1" applyFill="1" applyBorder="1" applyAlignment="1">
      <alignment horizontal="center"/>
    </xf>
    <xf numFmtId="0" fontId="109" fillId="0" borderId="5" xfId="427" applyFont="1" applyFill="1" applyBorder="1" applyAlignment="1">
      <alignment horizontal="center" vertical="top" wrapText="1"/>
    </xf>
    <xf numFmtId="0" fontId="2" fillId="2" borderId="5" xfId="427" applyFont="1" applyFill="1" applyBorder="1" applyAlignment="1">
      <alignment horizontal="center" vertical="center"/>
    </xf>
    <xf numFmtId="0" fontId="2" fillId="4" borderId="5" xfId="427" applyFont="1" applyFill="1" applyBorder="1" applyAlignment="1">
      <alignment horizontal="center" vertical="center"/>
    </xf>
    <xf numFmtId="0" fontId="23" fillId="0" borderId="0" xfId="427" applyFont="1" applyFill="1"/>
    <xf numFmtId="164" fontId="2" fillId="4" borderId="5" xfId="427" applyNumberFormat="1" applyFont="1" applyFill="1" applyBorder="1" applyAlignment="1">
      <alignment vertical="center"/>
    </xf>
    <xf numFmtId="164" fontId="2" fillId="4" borderId="5" xfId="427" applyNumberFormat="1" applyFont="1" applyFill="1" applyBorder="1" applyAlignment="1">
      <alignment horizontal="right" vertical="center"/>
    </xf>
    <xf numFmtId="217" fontId="2" fillId="5" borderId="5" xfId="427" applyNumberFormat="1" applyFont="1" applyFill="1" applyBorder="1" applyAlignment="1">
      <alignment horizontal="center" vertical="center"/>
    </xf>
    <xf numFmtId="165" fontId="2" fillId="5" borderId="5" xfId="427" applyNumberFormat="1" applyFont="1" applyFill="1" applyBorder="1" applyAlignment="1">
      <alignment horizontal="left" vertical="center" wrapText="1"/>
    </xf>
    <xf numFmtId="217" fontId="2" fillId="5" borderId="5" xfId="427" applyNumberFormat="1" applyFont="1" applyFill="1" applyBorder="1" applyAlignment="1">
      <alignment horizontal="center"/>
    </xf>
    <xf numFmtId="0" fontId="2" fillId="0" borderId="0" xfId="427" applyFont="1" applyFill="1" applyBorder="1" applyAlignment="1">
      <alignment horizontal="center"/>
    </xf>
    <xf numFmtId="0" fontId="111" fillId="0" borderId="0" xfId="427" applyFont="1" applyFill="1" applyBorder="1" applyAlignment="1">
      <alignment horizontal="center"/>
    </xf>
    <xf numFmtId="0" fontId="2" fillId="0" borderId="0" xfId="427" applyFont="1"/>
    <xf numFmtId="0" fontId="2" fillId="0" borderId="0" xfId="427" applyFont="1" applyAlignment="1">
      <alignment horizontal="center"/>
    </xf>
    <xf numFmtId="0" fontId="3" fillId="0" borderId="0" xfId="0" applyFont="1" applyBorder="1"/>
    <xf numFmtId="0" fontId="151" fillId="0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Continuous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top" wrapText="1"/>
    </xf>
    <xf numFmtId="0" fontId="2" fillId="0" borderId="0" xfId="0" applyFont="1" applyBorder="1" applyAlignment="1">
      <alignment horizontal="centerContinuous"/>
    </xf>
    <xf numFmtId="0" fontId="2" fillId="5" borderId="3" xfId="0" applyFont="1" applyFill="1" applyBorder="1" applyAlignment="1">
      <alignment horizontal="centerContinuous" vertical="center"/>
    </xf>
    <xf numFmtId="0" fontId="1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right" vertical="center"/>
    </xf>
    <xf numFmtId="219" fontId="2" fillId="2" borderId="3" xfId="0" applyNumberFormat="1" applyFont="1" applyFill="1" applyBorder="1" applyAlignment="1">
      <alignment horizontal="right" vertical="center"/>
    </xf>
    <xf numFmtId="219" fontId="2" fillId="0" borderId="3" xfId="0" applyNumberFormat="1" applyFont="1" applyFill="1" applyBorder="1" applyAlignment="1">
      <alignment horizontal="right" vertical="center"/>
    </xf>
    <xf numFmtId="164" fontId="2" fillId="2" borderId="5" xfId="0" applyNumberFormat="1" applyFont="1" applyFill="1" applyBorder="1" applyAlignment="1">
      <alignment horizontal="right" vertical="center"/>
    </xf>
    <xf numFmtId="165" fontId="2" fillId="5" borderId="3" xfId="0" applyNumberFormat="1" applyFont="1" applyFill="1" applyBorder="1" applyAlignment="1"/>
    <xf numFmtId="0" fontId="17" fillId="0" borderId="0" xfId="6" applyFont="1" applyFill="1" applyBorder="1" applyAlignment="1" applyProtection="1">
      <alignment horizontal="right"/>
    </xf>
    <xf numFmtId="0" fontId="18" fillId="0" borderId="0" xfId="0" applyFont="1" applyBorder="1" applyAlignment="1"/>
    <xf numFmtId="0" fontId="3" fillId="0" borderId="0" xfId="0" applyFont="1" applyFill="1" applyBorder="1" applyAlignment="1"/>
    <xf numFmtId="164" fontId="3" fillId="0" borderId="0" xfId="504" applyNumberFormat="1" applyFont="1" applyFill="1" applyBorder="1" applyAlignment="1" applyProtection="1">
      <alignment horizontal="center" vertical="top"/>
      <protection locked="0"/>
    </xf>
    <xf numFmtId="0" fontId="2" fillId="0" borderId="0" xfId="504" applyFont="1" applyFill="1" applyBorder="1" applyAlignment="1" applyProtection="1">
      <alignment horizontal="center" vertical="top"/>
      <protection locked="0"/>
    </xf>
    <xf numFmtId="0" fontId="3" fillId="5" borderId="3" xfId="0" applyFont="1" applyFill="1" applyBorder="1" applyAlignment="1">
      <alignment horizontal="centerContinuous" vertical="center" wrapText="1"/>
    </xf>
    <xf numFmtId="220" fontId="3" fillId="5" borderId="3" xfId="0" applyNumberFormat="1" applyFont="1" applyFill="1" applyBorder="1" applyAlignment="1">
      <alignment horizontal="centerContinuous" vertical="top"/>
    </xf>
    <xf numFmtId="220" fontId="3" fillId="5" borderId="3" xfId="0" applyNumberFormat="1" applyFont="1" applyFill="1" applyBorder="1" applyAlignment="1">
      <alignment horizontal="centerContinuous" vertical="top" wrapText="1"/>
    </xf>
    <xf numFmtId="0" fontId="17" fillId="0" borderId="0" xfId="504" applyFont="1" applyFill="1" applyBorder="1" applyAlignment="1" applyProtection="1">
      <alignment horizontal="left" vertical="center"/>
      <protection locked="0"/>
    </xf>
    <xf numFmtId="0" fontId="2" fillId="5" borderId="3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centerContinuous" vertical="center"/>
    </xf>
    <xf numFmtId="167" fontId="2" fillId="5" borderId="5" xfId="0" applyNumberFormat="1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left" wrapText="1"/>
    </xf>
    <xf numFmtId="164" fontId="2" fillId="2" borderId="3" xfId="0" applyNumberFormat="1" applyFont="1" applyFill="1" applyBorder="1" applyAlignment="1"/>
    <xf numFmtId="0" fontId="2" fillId="0" borderId="5" xfId="0" applyFont="1" applyFill="1" applyBorder="1" applyAlignment="1">
      <alignment horizontal="left" wrapText="1"/>
    </xf>
    <xf numFmtId="164" fontId="2" fillId="0" borderId="3" xfId="0" applyNumberFormat="1" applyFont="1" applyFill="1" applyBorder="1" applyAlignment="1"/>
    <xf numFmtId="0" fontId="2" fillId="5" borderId="5" xfId="0" applyFont="1" applyFill="1" applyBorder="1" applyAlignment="1">
      <alignment horizontal="left" wrapText="1"/>
    </xf>
    <xf numFmtId="164" fontId="2" fillId="5" borderId="3" xfId="0" applyNumberFormat="1" applyFont="1" applyFill="1" applyBorder="1" applyAlignment="1"/>
    <xf numFmtId="164" fontId="2" fillId="0" borderId="0" xfId="0" applyNumberFormat="1" applyFont="1" applyFill="1" applyBorder="1" applyAlignment="1">
      <alignment vertical="center"/>
    </xf>
    <xf numFmtId="164" fontId="2" fillId="5" borderId="0" xfId="0" applyNumberFormat="1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horizontal="left" vertical="center"/>
    </xf>
    <xf numFmtId="167" fontId="2" fillId="0" borderId="0" xfId="0" applyNumberFormat="1" applyFont="1" applyFill="1" applyBorder="1" applyAlignment="1">
      <alignment vertical="center"/>
    </xf>
    <xf numFmtId="167" fontId="2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Continuous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Continuous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/>
    </xf>
    <xf numFmtId="0" fontId="17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/>
    </xf>
    <xf numFmtId="168" fontId="2" fillId="2" borderId="5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right" vertical="center"/>
    </xf>
    <xf numFmtId="168" fontId="2" fillId="0" borderId="5" xfId="0" applyNumberFormat="1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left" vertical="center"/>
    </xf>
    <xf numFmtId="231" fontId="2" fillId="5" borderId="3" xfId="0" applyNumberFormat="1" applyFont="1" applyFill="1" applyBorder="1" applyAlignment="1">
      <alignment horizontal="right" vertical="center"/>
    </xf>
    <xf numFmtId="168" fontId="2" fillId="5" borderId="5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top"/>
    </xf>
    <xf numFmtId="0" fontId="2" fillId="0" borderId="0" xfId="0" applyFont="1" applyAlignment="1">
      <alignment horizontal="left"/>
    </xf>
    <xf numFmtId="0" fontId="153" fillId="0" borderId="0" xfId="0" applyFont="1" applyFill="1" applyBorder="1" applyAlignment="1">
      <alignment horizontal="centerContinuous"/>
    </xf>
    <xf numFmtId="0" fontId="21" fillId="0" borderId="0" xfId="0" applyFont="1" applyBorder="1" applyAlignment="1">
      <alignment vertical="top"/>
    </xf>
    <xf numFmtId="0" fontId="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 vertical="top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 wrapText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/>
    </xf>
    <xf numFmtId="16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18" fillId="4" borderId="0" xfId="0" applyFont="1" applyFill="1" applyAlignment="1">
      <alignment horizontal="left"/>
    </xf>
    <xf numFmtId="0" fontId="21" fillId="0" borderId="0" xfId="0" applyFont="1" applyAlignment="1">
      <alignment horizontal="left" vertical="top"/>
    </xf>
    <xf numFmtId="0" fontId="3" fillId="0" borderId="4" xfId="0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horizontal="centerContinuous" vertical="center" wrapText="1"/>
    </xf>
    <xf numFmtId="0" fontId="3" fillId="0" borderId="5" xfId="0" applyFont="1" applyFill="1" applyBorder="1" applyAlignment="1">
      <alignment horizontal="centerContinuous" vertical="center" wrapText="1"/>
    </xf>
    <xf numFmtId="0" fontId="3" fillId="5" borderId="4" xfId="0" applyFont="1" applyFill="1" applyBorder="1" applyAlignment="1">
      <alignment horizontal="centerContinuous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Continuous" vertical="top" wrapText="1"/>
    </xf>
    <xf numFmtId="0" fontId="2" fillId="0" borderId="3" xfId="0" applyFont="1" applyFill="1" applyBorder="1" applyAlignment="1">
      <alignment horizontal="centerContinuous" vertical="center" wrapText="1"/>
    </xf>
    <xf numFmtId="0" fontId="2" fillId="0" borderId="5" xfId="0" applyFont="1" applyFill="1" applyBorder="1" applyAlignment="1">
      <alignment horizontal="centerContinuous" vertical="center" wrapText="1"/>
    </xf>
    <xf numFmtId="0" fontId="17" fillId="0" borderId="0" xfId="6" applyFont="1" applyFill="1" applyAlignment="1" applyProtection="1">
      <alignment horizontal="right"/>
    </xf>
    <xf numFmtId="0" fontId="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Continuous" vertical="top" wrapText="1" shrinkToFit="1"/>
    </xf>
    <xf numFmtId="0" fontId="2" fillId="5" borderId="3" xfId="0" applyFont="1" applyFill="1" applyBorder="1" applyAlignment="1">
      <alignment horizontal="center" vertical="top" wrapText="1" shrinkToFit="1"/>
    </xf>
    <xf numFmtId="0" fontId="114" fillId="4" borderId="0" xfId="0" applyFont="1" applyFill="1"/>
    <xf numFmtId="0" fontId="154" fillId="0" borderId="0" xfId="0" applyFont="1" applyAlignment="1">
      <alignment vertical="top"/>
    </xf>
    <xf numFmtId="0" fontId="155" fillId="0" borderId="0" xfId="0" applyFont="1" applyAlignment="1">
      <alignment vertical="top"/>
    </xf>
    <xf numFmtId="0" fontId="21" fillId="4" borderId="0" xfId="0" applyFont="1" applyFill="1" applyAlignment="1">
      <alignment horizontal="left" vertical="top"/>
    </xf>
    <xf numFmtId="0" fontId="156" fillId="4" borderId="0" xfId="0" applyFont="1" applyFill="1" applyAlignment="1">
      <alignment horizontal="left" vertical="top"/>
    </xf>
    <xf numFmtId="0" fontId="17" fillId="4" borderId="0" xfId="0" applyFont="1" applyFill="1" applyAlignment="1">
      <alignment horizontal="left" vertical="center"/>
    </xf>
    <xf numFmtId="0" fontId="6" fillId="4" borderId="0" xfId="505" applyFont="1" applyFill="1" applyBorder="1"/>
    <xf numFmtId="0" fontId="17" fillId="4" borderId="0" xfId="489" applyFont="1" applyFill="1" applyBorder="1" applyAlignment="1" applyProtection="1">
      <alignment horizontal="right"/>
    </xf>
    <xf numFmtId="0" fontId="18" fillId="0" borderId="0" xfId="491" applyFont="1" applyBorder="1" applyAlignment="1">
      <alignment horizontal="left"/>
    </xf>
    <xf numFmtId="0" fontId="18" fillId="4" borderId="0" xfId="506" applyFont="1" applyFill="1" applyBorder="1" applyAlignment="1" applyProtection="1">
      <alignment horizontal="left"/>
    </xf>
    <xf numFmtId="0" fontId="6" fillId="4" borderId="0" xfId="505" applyFont="1" applyFill="1" applyBorder="1" applyAlignment="1"/>
    <xf numFmtId="0" fontId="21" fillId="4" borderId="0" xfId="491" applyFont="1" applyFill="1" applyBorder="1" applyAlignment="1" applyProtection="1">
      <alignment horizontal="left"/>
    </xf>
    <xf numFmtId="0" fontId="157" fillId="4" borderId="0" xfId="431" applyFont="1" applyFill="1" applyBorder="1" applyAlignment="1" applyProtection="1">
      <alignment horizontal="left"/>
    </xf>
    <xf numFmtId="232" fontId="2" fillId="4" borderId="0" xfId="431" applyNumberFormat="1" applyFont="1" applyFill="1" applyBorder="1"/>
    <xf numFmtId="0" fontId="2" fillId="4" borderId="0" xfId="505" applyFont="1" applyFill="1" applyBorder="1"/>
    <xf numFmtId="0" fontId="2" fillId="4" borderId="0" xfId="431" applyFont="1" applyFill="1" applyBorder="1"/>
    <xf numFmtId="0" fontId="2" fillId="4" borderId="0" xfId="507" applyFont="1" applyFill="1" applyBorder="1"/>
    <xf numFmtId="0" fontId="3" fillId="4" borderId="0" xfId="431" applyFont="1" applyFill="1" applyBorder="1" applyAlignment="1">
      <alignment horizontal="centerContinuous" vertical="center"/>
    </xf>
    <xf numFmtId="0" fontId="3" fillId="4" borderId="3" xfId="500" applyFont="1" applyFill="1" applyBorder="1" applyAlignment="1">
      <alignment horizontal="centerContinuous" vertical="top" wrapText="1"/>
    </xf>
    <xf numFmtId="0" fontId="17" fillId="0" borderId="5" xfId="431" applyFont="1" applyFill="1" applyBorder="1" applyAlignment="1">
      <alignment horizontal="left" vertical="center"/>
    </xf>
    <xf numFmtId="0" fontId="2" fillId="5" borderId="3" xfId="500" applyFont="1" applyFill="1" applyBorder="1" applyAlignment="1">
      <alignment horizontal="center" vertical="center" wrapText="1"/>
    </xf>
    <xf numFmtId="164" fontId="2" fillId="2" borderId="3" xfId="500" applyNumberFormat="1" applyFont="1" applyFill="1" applyBorder="1" applyAlignment="1">
      <alignment horizontal="right" vertical="center"/>
    </xf>
    <xf numFmtId="0" fontId="136" fillId="4" borderId="0" xfId="500" applyFont="1" applyFill="1" applyBorder="1"/>
    <xf numFmtId="164" fontId="2" fillId="4" borderId="3" xfId="500" applyNumberFormat="1" applyFont="1" applyFill="1" applyBorder="1" applyAlignment="1">
      <alignment horizontal="right" vertical="center"/>
    </xf>
    <xf numFmtId="164" fontId="2" fillId="5" borderId="3" xfId="500" applyNumberFormat="1" applyFont="1" applyFill="1" applyBorder="1" applyAlignment="1">
      <alignment horizontal="right" vertical="center"/>
    </xf>
    <xf numFmtId="0" fontId="137" fillId="4" borderId="0" xfId="500" applyFont="1" applyFill="1" applyBorder="1"/>
    <xf numFmtId="0" fontId="2" fillId="0" borderId="0" xfId="491" applyFont="1" applyFill="1" applyBorder="1"/>
    <xf numFmtId="0" fontId="2" fillId="0" borderId="0" xfId="491" applyFont="1" applyFill="1" applyBorder="1" applyAlignment="1"/>
    <xf numFmtId="0" fontId="127" fillId="4" borderId="0" xfId="500" applyFont="1" applyFill="1" applyBorder="1"/>
    <xf numFmtId="0" fontId="18" fillId="0" borderId="0" xfId="427" applyFont="1" applyBorder="1" applyAlignment="1">
      <alignment horizontal="left"/>
    </xf>
    <xf numFmtId="0" fontId="114" fillId="0" borderId="0" xfId="427" applyFont="1" applyBorder="1"/>
    <xf numFmtId="0" fontId="21" fillId="0" borderId="0" xfId="427" applyFont="1" applyBorder="1" applyAlignment="1">
      <alignment horizontal="left"/>
    </xf>
    <xf numFmtId="0" fontId="3" fillId="4" borderId="0" xfId="500" applyFont="1" applyFill="1" applyBorder="1" applyAlignment="1">
      <alignment horizontal="centerContinuous" vertical="center" wrapText="1"/>
    </xf>
    <xf numFmtId="0" fontId="3" fillId="4" borderId="3" xfId="500" applyFont="1" applyFill="1" applyBorder="1" applyAlignment="1">
      <alignment horizontal="center" vertical="top" wrapText="1"/>
    </xf>
    <xf numFmtId="0" fontId="2" fillId="5" borderId="3" xfId="500" applyFont="1" applyFill="1" applyBorder="1" applyAlignment="1">
      <alignment horizontal="center" vertical="top" wrapText="1"/>
    </xf>
    <xf numFmtId="0" fontId="2" fillId="2" borderId="5" xfId="427" applyFont="1" applyFill="1" applyBorder="1" applyAlignment="1">
      <alignment horizontal="left" vertical="center" wrapText="1"/>
    </xf>
    <xf numFmtId="0" fontId="2" fillId="4" borderId="5" xfId="427" applyFont="1" applyFill="1" applyBorder="1" applyAlignment="1">
      <alignment horizontal="left" vertical="center" wrapText="1"/>
    </xf>
    <xf numFmtId="164" fontId="2" fillId="0" borderId="3" xfId="427" applyNumberFormat="1" applyFont="1" applyFill="1" applyBorder="1" applyAlignment="1">
      <alignment vertical="center"/>
    </xf>
    <xf numFmtId="0" fontId="2" fillId="5" borderId="5" xfId="427" applyFont="1" applyFill="1" applyBorder="1" applyAlignment="1">
      <alignment horizontal="left" vertical="center" wrapText="1"/>
    </xf>
    <xf numFmtId="164" fontId="2" fillId="5" borderId="4" xfId="427" applyNumberFormat="1" applyFont="1" applyFill="1" applyBorder="1" applyAlignment="1">
      <alignment horizontal="right" vertical="center"/>
    </xf>
    <xf numFmtId="164" fontId="2" fillId="5" borderId="3" xfId="427" applyNumberFormat="1" applyFont="1" applyFill="1" applyBorder="1" applyAlignment="1">
      <alignment horizontal="right" vertical="center"/>
    </xf>
    <xf numFmtId="0" fontId="158" fillId="0" borderId="0" xfId="431" applyFont="1" applyFill="1" applyBorder="1"/>
    <xf numFmtId="0" fontId="159" fillId="0" borderId="0" xfId="431" applyFont="1" applyFill="1" applyBorder="1"/>
    <xf numFmtId="0" fontId="17" fillId="0" borderId="0" xfId="6" applyFont="1" applyAlignment="1" applyProtection="1">
      <alignment horizontal="right"/>
    </xf>
    <xf numFmtId="0" fontId="18" fillId="0" borderId="0" xfId="431" applyFont="1" applyFill="1" applyBorder="1" applyAlignment="1" applyProtection="1">
      <alignment horizontal="left" vertical="top" wrapText="1"/>
    </xf>
    <xf numFmtId="0" fontId="21" fillId="0" borderId="0" xfId="431" applyFont="1" applyFill="1" applyBorder="1" applyAlignment="1" applyProtection="1">
      <alignment horizontal="left" vertical="top"/>
    </xf>
    <xf numFmtId="0" fontId="160" fillId="0" borderId="0" xfId="431" applyFont="1" applyFill="1" applyBorder="1" applyAlignment="1" applyProtection="1">
      <alignment horizontal="centerContinuous" vertical="top" wrapText="1"/>
    </xf>
    <xf numFmtId="167" fontId="17" fillId="0" borderId="5" xfId="0" applyNumberFormat="1" applyFont="1" applyFill="1" applyBorder="1" applyAlignment="1">
      <alignment horizontal="left"/>
    </xf>
    <xf numFmtId="228" fontId="2" fillId="0" borderId="5" xfId="500" applyNumberFormat="1" applyFont="1" applyFill="1" applyBorder="1" applyAlignment="1">
      <alignment horizontal="left" vertical="center"/>
    </xf>
    <xf numFmtId="164" fontId="2" fillId="0" borderId="3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vertical="center"/>
    </xf>
    <xf numFmtId="164" fontId="2" fillId="5" borderId="4" xfId="0" applyNumberFormat="1" applyFont="1" applyFill="1" applyBorder="1" applyAlignment="1">
      <alignment horizontal="right" vertical="center"/>
    </xf>
    <xf numFmtId="0" fontId="11" fillId="0" borderId="0" xfId="431" applyFont="1" applyFill="1" applyBorder="1"/>
    <xf numFmtId="164" fontId="2" fillId="0" borderId="0" xfId="0" applyNumberFormat="1" applyFont="1" applyFill="1" applyBorder="1"/>
    <xf numFmtId="0" fontId="10" fillId="0" borderId="0" xfId="431" applyFont="1" applyFill="1" applyBorder="1"/>
    <xf numFmtId="0" fontId="10" fillId="0" borderId="0" xfId="507" applyFont="1" applyFill="1" applyBorder="1"/>
    <xf numFmtId="2" fontId="17" fillId="0" borderId="0" xfId="6" applyNumberFormat="1" applyFont="1" applyFill="1" applyBorder="1" applyAlignment="1" applyProtection="1">
      <alignment horizontal="right"/>
    </xf>
    <xf numFmtId="0" fontId="18" fillId="0" borderId="0" xfId="431" applyFont="1" applyFill="1" applyBorder="1" applyAlignment="1"/>
    <xf numFmtId="0" fontId="11" fillId="0" borderId="0" xfId="431" applyFont="1" applyFill="1" applyBorder="1" applyAlignment="1"/>
    <xf numFmtId="0" fontId="11" fillId="0" borderId="0" xfId="507" applyFont="1" applyFill="1" applyBorder="1" applyAlignment="1"/>
    <xf numFmtId="2" fontId="10" fillId="0" borderId="0" xfId="431" applyNumberFormat="1" applyFont="1" applyFill="1" applyBorder="1"/>
    <xf numFmtId="0" fontId="21" fillId="0" borderId="0" xfId="0" applyFont="1" applyFill="1" applyBorder="1" applyAlignment="1"/>
    <xf numFmtId="2" fontId="2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 wrapText="1"/>
    </xf>
    <xf numFmtId="0" fontId="11" fillId="0" borderId="0" xfId="507" applyNumberFormat="1" applyFont="1" applyFill="1" applyBorder="1" applyAlignment="1" applyProtection="1"/>
    <xf numFmtId="2" fontId="11" fillId="0" borderId="0" xfId="507" applyNumberFormat="1" applyFont="1" applyFill="1" applyBorder="1"/>
    <xf numFmtId="0" fontId="115" fillId="0" borderId="5" xfId="0" applyFont="1" applyFill="1" applyBorder="1" applyAlignment="1">
      <alignment horizontal="centerContinuous"/>
    </xf>
    <xf numFmtId="0" fontId="131" fillId="0" borderId="3" xfId="431" applyFont="1" applyFill="1" applyBorder="1" applyAlignment="1">
      <alignment horizontal="centerContinuous" vertical="top"/>
    </xf>
    <xf numFmtId="0" fontId="131" fillId="0" borderId="3" xfId="431" applyFont="1" applyFill="1" applyBorder="1" applyAlignment="1">
      <alignment horizontal="centerContinuous" vertical="center"/>
    </xf>
    <xf numFmtId="0" fontId="2" fillId="0" borderId="5" xfId="0" applyFont="1" applyFill="1" applyBorder="1" applyAlignment="1">
      <alignment horizontal="center" vertical="top" wrapText="1"/>
    </xf>
    <xf numFmtId="2" fontId="2" fillId="5" borderId="3" xfId="0" applyNumberFormat="1" applyFont="1" applyFill="1" applyBorder="1" applyAlignment="1">
      <alignment horizontal="center" vertical="center" wrapText="1"/>
    </xf>
    <xf numFmtId="0" fontId="10" fillId="0" borderId="0" xfId="431" applyFont="1" applyFill="1" applyBorder="1" applyAlignment="1">
      <alignment vertical="center"/>
    </xf>
    <xf numFmtId="231" fontId="2" fillId="2" borderId="3" xfId="0" applyNumberFormat="1" applyFont="1" applyFill="1" applyBorder="1" applyAlignment="1">
      <alignment horizontal="right" vertical="center"/>
    </xf>
    <xf numFmtId="231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165" fontId="11" fillId="0" borderId="0" xfId="431" applyNumberFormat="1" applyFont="1" applyFill="1" applyBorder="1" applyAlignment="1">
      <alignment horizontal="right"/>
    </xf>
    <xf numFmtId="2" fontId="11" fillId="0" borderId="0" xfId="431" applyNumberFormat="1" applyFont="1" applyFill="1" applyBorder="1" applyAlignment="1">
      <alignment horizontal="right"/>
    </xf>
    <xf numFmtId="164" fontId="11" fillId="0" borderId="0" xfId="431" applyNumberFormat="1" applyFont="1" applyFill="1" applyBorder="1" applyAlignment="1">
      <alignment horizontal="right"/>
    </xf>
    <xf numFmtId="2" fontId="10" fillId="0" borderId="0" xfId="507" applyNumberFormat="1" applyFont="1" applyFill="1" applyBorder="1"/>
    <xf numFmtId="0" fontId="17" fillId="0" borderId="5" xfId="0" applyFont="1" applyFill="1" applyBorder="1" applyAlignment="1">
      <alignment horizontal="left" vertical="center"/>
    </xf>
    <xf numFmtId="0" fontId="2" fillId="0" borderId="0" xfId="10"/>
    <xf numFmtId="0" fontId="163" fillId="4" borderId="0" xfId="6" applyFont="1" applyFill="1" applyAlignment="1" applyProtection="1">
      <alignment horizontal="left"/>
    </xf>
    <xf numFmtId="0" fontId="3" fillId="0" borderId="0" xfId="10" applyFont="1"/>
    <xf numFmtId="0" fontId="2" fillId="0" borderId="0" xfId="329" applyFont="1"/>
    <xf numFmtId="0" fontId="21" fillId="0" borderId="0" xfId="329" applyFont="1"/>
    <xf numFmtId="0" fontId="154" fillId="0" borderId="0" xfId="329" applyFont="1"/>
    <xf numFmtId="0" fontId="164" fillId="0" borderId="0" xfId="329" applyFont="1" applyAlignment="1">
      <alignment horizontal="left"/>
    </xf>
    <xf numFmtId="0" fontId="16" fillId="0" borderId="0" xfId="329" applyFont="1"/>
    <xf numFmtId="0" fontId="16" fillId="0" borderId="0" xfId="329" applyFont="1" applyAlignment="1">
      <alignment horizontal="left"/>
    </xf>
    <xf numFmtId="0" fontId="16" fillId="0" borderId="0" xfId="329" applyFont="1" applyAlignment="1">
      <alignment horizontal="left"/>
    </xf>
    <xf numFmtId="0" fontId="2" fillId="0" borderId="0" xfId="511" applyFont="1" applyAlignment="1">
      <alignment horizontal="left"/>
    </xf>
    <xf numFmtId="0" fontId="165" fillId="0" borderId="0" xfId="329" applyFont="1"/>
    <xf numFmtId="0" fontId="79" fillId="0" borderId="0" xfId="329" applyFont="1"/>
    <xf numFmtId="0" fontId="20" fillId="0" borderId="0" xfId="6" applyFont="1" applyAlignment="1" applyProtection="1">
      <alignment horizontal="left"/>
    </xf>
    <xf numFmtId="0" fontId="2" fillId="0" borderId="0" xfId="329" applyFont="1" applyAlignment="1"/>
    <xf numFmtId="0" fontId="166" fillId="0" borderId="0" xfId="511" applyFont="1"/>
    <xf numFmtId="0" fontId="16" fillId="0" borderId="0" xfId="329" applyFont="1" applyAlignment="1"/>
    <xf numFmtId="0" fontId="2" fillId="0" borderId="0" xfId="10" applyFill="1"/>
    <xf numFmtId="0" fontId="16" fillId="0" borderId="0" xfId="511" applyFont="1"/>
    <xf numFmtId="0" fontId="167" fillId="0" borderId="0" xfId="511" applyFont="1"/>
    <xf numFmtId="0" fontId="16" fillId="0" borderId="0" xfId="329" applyFont="1" applyAlignment="1">
      <alignment horizontal="left" vertical="center"/>
    </xf>
    <xf numFmtId="0" fontId="2" fillId="0" borderId="0" xfId="10" applyFont="1"/>
    <xf numFmtId="0" fontId="168" fillId="2" borderId="0" xfId="10" applyFont="1" applyFill="1" applyAlignment="1">
      <alignment horizontal="centerContinuous"/>
    </xf>
    <xf numFmtId="0" fontId="2" fillId="2" borderId="0" xfId="10" applyFont="1" applyFill="1" applyAlignment="1">
      <alignment horizontal="centerContinuous"/>
    </xf>
    <xf numFmtId="0" fontId="169" fillId="4" borderId="0" xfId="10" applyFont="1" applyFill="1"/>
    <xf numFmtId="0" fontId="170" fillId="0" borderId="0" xfId="10" applyFont="1" applyAlignment="1">
      <alignment vertical="top"/>
    </xf>
    <xf numFmtId="0" fontId="171" fillId="0" borderId="0" xfId="10" applyFont="1" applyAlignment="1">
      <alignment vertical="top"/>
    </xf>
    <xf numFmtId="0" fontId="172" fillId="0" borderId="0" xfId="10" applyFont="1" applyAlignment="1">
      <alignment vertical="center"/>
    </xf>
    <xf numFmtId="0" fontId="173" fillId="0" borderId="0" xfId="10" applyFont="1" applyAlignment="1">
      <alignment vertical="center"/>
    </xf>
    <xf numFmtId="165" fontId="173" fillId="0" borderId="0" xfId="10" applyNumberFormat="1" applyFont="1" applyAlignment="1" applyProtection="1">
      <alignment vertical="center"/>
      <protection hidden="1"/>
    </xf>
    <xf numFmtId="0" fontId="173" fillId="0" borderId="0" xfId="10" applyFont="1" applyAlignment="1">
      <alignment vertical="top"/>
    </xf>
    <xf numFmtId="0" fontId="173" fillId="0" borderId="0" xfId="10" applyFont="1"/>
    <xf numFmtId="0" fontId="173" fillId="0" borderId="0" xfId="10" applyFont="1"/>
    <xf numFmtId="0" fontId="2" fillId="0" borderId="0" xfId="10" applyFont="1" applyAlignment="1">
      <alignment vertical="top"/>
    </xf>
    <xf numFmtId="0" fontId="172" fillId="0" borderId="0" xfId="10" applyFont="1" applyAlignment="1">
      <alignment vertical="top"/>
    </xf>
    <xf numFmtId="0" fontId="173" fillId="0" borderId="0" xfId="6" applyFont="1" applyAlignment="1" applyProtection="1">
      <alignment vertical="top" wrapText="1"/>
    </xf>
    <xf numFmtId="0" fontId="173" fillId="0" borderId="0" xfId="10" applyFont="1" applyFill="1" applyAlignment="1">
      <alignment vertical="top"/>
    </xf>
    <xf numFmtId="0" fontId="173" fillId="0" borderId="0" xfId="10" applyFont="1" applyFill="1"/>
    <xf numFmtId="0" fontId="170" fillId="0" borderId="0" xfId="10" applyFont="1"/>
    <xf numFmtId="0" fontId="171" fillId="0" borderId="0" xfId="10" applyFont="1"/>
    <xf numFmtId="169" fontId="2" fillId="0" borderId="0" xfId="10" applyNumberFormat="1" applyFont="1"/>
    <xf numFmtId="169" fontId="2" fillId="0" borderId="0" xfId="10" applyNumberFormat="1" applyFont="1" applyAlignment="1">
      <alignment vertical="top"/>
    </xf>
    <xf numFmtId="0" fontId="5" fillId="0" borderId="0" xfId="6" applyFont="1" applyAlignment="1" applyProtection="1">
      <alignment vertical="top" wrapText="1"/>
    </xf>
    <xf numFmtId="0" fontId="173" fillId="0" borderId="0" xfId="10" applyFont="1" applyAlignment="1">
      <alignment vertical="top" wrapText="1"/>
    </xf>
    <xf numFmtId="0" fontId="0" fillId="0" borderId="0" xfId="0" applyAlignment="1"/>
    <xf numFmtId="0" fontId="163" fillId="0" borderId="0" xfId="6" applyFont="1" applyAlignment="1" applyProtection="1">
      <alignment horizontal="left"/>
    </xf>
    <xf numFmtId="0" fontId="111" fillId="0" borderId="0" xfId="0" applyFont="1" applyFill="1"/>
    <xf numFmtId="0" fontId="111" fillId="0" borderId="0" xfId="0" applyFont="1"/>
    <xf numFmtId="0" fontId="136" fillId="0" borderId="0" xfId="0" applyFont="1"/>
    <xf numFmtId="0" fontId="136" fillId="0" borderId="0" xfId="0" applyFont="1" applyAlignment="1">
      <alignment horizontal="right"/>
    </xf>
    <xf numFmtId="1" fontId="136" fillId="0" borderId="0" xfId="0" applyNumberFormat="1" applyFont="1"/>
    <xf numFmtId="0" fontId="136" fillId="0" borderId="0" xfId="0" applyFont="1" applyBorder="1"/>
    <xf numFmtId="0" fontId="152" fillId="0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 wrapText="1"/>
    </xf>
    <xf numFmtId="167" fontId="16" fillId="4" borderId="0" xfId="0" applyNumberFormat="1" applyFont="1" applyFill="1" applyBorder="1" applyAlignment="1">
      <alignment horizontal="center" wrapText="1"/>
    </xf>
    <xf numFmtId="0" fontId="14" fillId="4" borderId="0" xfId="0" applyFont="1" applyFill="1" applyBorder="1"/>
    <xf numFmtId="0" fontId="111" fillId="0" borderId="5" xfId="0" applyFont="1" applyFill="1" applyBorder="1" applyAlignment="1"/>
    <xf numFmtId="0" fontId="111" fillId="0" borderId="0" xfId="0" applyFont="1" applyFill="1" applyBorder="1" applyAlignment="1">
      <alignment horizontal="left"/>
    </xf>
    <xf numFmtId="0" fontId="136" fillId="0" borderId="0" xfId="0" applyFont="1" applyFill="1" applyBorder="1"/>
    <xf numFmtId="0" fontId="148" fillId="0" borderId="0" xfId="0" applyFont="1" applyFill="1" applyBorder="1"/>
    <xf numFmtId="165" fontId="137" fillId="0" borderId="0" xfId="0" applyNumberFormat="1" applyFont="1" applyFill="1" applyBorder="1" applyAlignment="1">
      <alignment horizontal="right"/>
    </xf>
    <xf numFmtId="0" fontId="148" fillId="0" borderId="0" xfId="0" applyFont="1" applyFill="1"/>
    <xf numFmtId="0" fontId="137" fillId="0" borderId="0" xfId="0" applyFont="1" applyFill="1" applyBorder="1"/>
    <xf numFmtId="0" fontId="136" fillId="0" borderId="0" xfId="0" applyFont="1" applyFill="1" applyBorder="1" applyAlignment="1"/>
    <xf numFmtId="164" fontId="137" fillId="0" borderId="0" xfId="0" applyNumberFormat="1" applyFont="1" applyFill="1" applyBorder="1" applyAlignment="1">
      <alignment horizontal="right"/>
    </xf>
    <xf numFmtId="0" fontId="148" fillId="0" borderId="0" xfId="0" applyFont="1"/>
    <xf numFmtId="0" fontId="111" fillId="4" borderId="0" xfId="0" applyFont="1" applyFill="1"/>
    <xf numFmtId="1" fontId="136" fillId="4" borderId="0" xfId="0" applyNumberFormat="1" applyFont="1" applyFill="1"/>
    <xf numFmtId="0" fontId="111" fillId="4" borderId="5" xfId="0" applyFont="1" applyFill="1" applyBorder="1" applyAlignment="1">
      <alignment horizontal="left"/>
    </xf>
    <xf numFmtId="0" fontId="111" fillId="0" borderId="0" xfId="0" applyFont="1" applyFill="1" applyBorder="1"/>
    <xf numFmtId="0" fontId="136" fillId="0" borderId="0" xfId="0" applyFont="1" applyFill="1"/>
    <xf numFmtId="167" fontId="2" fillId="2" borderId="5" xfId="0" applyNumberFormat="1" applyFont="1" applyFill="1" applyBorder="1" applyAlignment="1">
      <alignment horizontal="left" wrapText="1"/>
    </xf>
    <xf numFmtId="168" fontId="2" fillId="2" borderId="3" xfId="0" applyNumberFormat="1" applyFont="1" applyFill="1" applyBorder="1" applyAlignment="1"/>
    <xf numFmtId="167" fontId="23" fillId="0" borderId="0" xfId="0" applyNumberFormat="1" applyFont="1" applyFill="1" applyBorder="1" applyAlignment="1"/>
    <xf numFmtId="168" fontId="2" fillId="0" borderId="3" xfId="0" applyNumberFormat="1" applyFont="1" applyFill="1" applyBorder="1" applyAlignment="1"/>
    <xf numFmtId="0" fontId="23" fillId="0" borderId="0" xfId="0" applyFont="1" applyFill="1" applyBorder="1" applyAlignment="1"/>
    <xf numFmtId="0" fontId="2" fillId="5" borderId="5" xfId="0" applyFont="1" applyFill="1" applyBorder="1" applyAlignment="1"/>
    <xf numFmtId="0" fontId="2" fillId="2" borderId="5" xfId="0" applyFont="1" applyFill="1" applyBorder="1" applyAlignment="1"/>
    <xf numFmtId="0" fontId="2" fillId="4" borderId="5" xfId="0" applyFont="1" applyFill="1" applyBorder="1" applyAlignment="1"/>
    <xf numFmtId="0" fontId="14" fillId="0" borderId="0" xfId="427" applyFont="1" applyFill="1" applyBorder="1"/>
    <xf numFmtId="0" fontId="4" fillId="2" borderId="5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vertical="center"/>
    </xf>
    <xf numFmtId="165" fontId="4" fillId="4" borderId="3" xfId="0" applyNumberFormat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164" fontId="4" fillId="4" borderId="3" xfId="0" applyNumberFormat="1" applyFont="1" applyFill="1" applyBorder="1" applyAlignment="1">
      <alignment horizontal="right" vertical="center"/>
    </xf>
    <xf numFmtId="165" fontId="4" fillId="4" borderId="5" xfId="0" applyNumberFormat="1" applyFont="1" applyFill="1" applyBorder="1" applyAlignment="1">
      <alignment horizontal="right" vertical="center"/>
    </xf>
    <xf numFmtId="0" fontId="4" fillId="5" borderId="5" xfId="0" applyFont="1" applyFill="1" applyBorder="1" applyAlignment="1">
      <alignment vertical="center"/>
    </xf>
    <xf numFmtId="165" fontId="4" fillId="5" borderId="3" xfId="0" applyNumberFormat="1" applyFont="1" applyFill="1" applyBorder="1" applyAlignment="1">
      <alignment horizontal="right" vertical="center"/>
    </xf>
    <xf numFmtId="165" fontId="4" fillId="5" borderId="5" xfId="0" applyNumberFormat="1" applyFont="1" applyFill="1" applyBorder="1" applyAlignment="1">
      <alignment horizontal="right" vertical="center"/>
    </xf>
    <xf numFmtId="165" fontId="2" fillId="5" borderId="4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center"/>
    </xf>
    <xf numFmtId="166" fontId="2" fillId="2" borderId="3" xfId="0" applyNumberFormat="1" applyFont="1" applyFill="1" applyBorder="1" applyAlignment="1">
      <alignment horizontal="right" vertical="center"/>
    </xf>
    <xf numFmtId="0" fontId="2" fillId="5" borderId="46" xfId="0" applyFont="1" applyFill="1" applyBorder="1" applyAlignment="1">
      <alignment vertical="center"/>
    </xf>
    <xf numFmtId="0" fontId="2" fillId="5" borderId="45" xfId="0" applyFont="1" applyFill="1" applyBorder="1" applyAlignment="1">
      <alignment horizontal="left" vertical="center"/>
    </xf>
    <xf numFmtId="165" fontId="2" fillId="5" borderId="45" xfId="0" applyNumberFormat="1" applyFont="1" applyFill="1" applyBorder="1" applyAlignment="1">
      <alignment horizontal="right" vertical="center"/>
    </xf>
    <xf numFmtId="168" fontId="2" fillId="5" borderId="3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vertical="center"/>
    </xf>
    <xf numFmtId="165" fontId="2" fillId="37" borderId="3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165" fontId="2" fillId="38" borderId="3" xfId="0" applyNumberFormat="1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/>
    </xf>
    <xf numFmtId="165" fontId="2" fillId="39" borderId="3" xfId="0" applyNumberFormat="1" applyFont="1" applyFill="1" applyBorder="1" applyAlignment="1">
      <alignment horizontal="right" vertical="center"/>
    </xf>
    <xf numFmtId="165" fontId="2" fillId="39" borderId="4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left" vertical="center"/>
    </xf>
    <xf numFmtId="165" fontId="2" fillId="4" borderId="3" xfId="0" applyNumberFormat="1" applyFont="1" applyFill="1" applyBorder="1" applyAlignment="1">
      <alignment horizontal="left" vertical="center"/>
    </xf>
    <xf numFmtId="165" fontId="2" fillId="79" borderId="3" xfId="0" applyNumberFormat="1" applyFont="1" applyFill="1" applyBorder="1" applyAlignment="1">
      <alignment horizontal="right" vertical="center"/>
    </xf>
    <xf numFmtId="165" fontId="2" fillId="5" borderId="3" xfId="0" applyNumberFormat="1" applyFont="1" applyFill="1" applyBorder="1" applyAlignment="1">
      <alignment horizontal="left" vertical="center"/>
    </xf>
    <xf numFmtId="0" fontId="2" fillId="5" borderId="36" xfId="0" applyFont="1" applyFill="1" applyBorder="1" applyAlignment="1">
      <alignment vertical="center"/>
    </xf>
    <xf numFmtId="165" fontId="2" fillId="5" borderId="37" xfId="0" applyNumberFormat="1" applyFont="1" applyFill="1" applyBorder="1" applyAlignment="1">
      <alignment horizontal="left" vertical="center"/>
    </xf>
    <xf numFmtId="165" fontId="2" fillId="39" borderId="38" xfId="0" applyNumberFormat="1" applyFont="1" applyFill="1" applyBorder="1" applyAlignment="1">
      <alignment horizontal="right" vertical="center"/>
    </xf>
    <xf numFmtId="165" fontId="2" fillId="5" borderId="38" xfId="0" applyNumberFormat="1" applyFont="1" applyFill="1" applyBorder="1" applyAlignment="1">
      <alignment horizontal="right" vertical="center"/>
    </xf>
    <xf numFmtId="165" fontId="2" fillId="39" borderId="37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2" fillId="5" borderId="37" xfId="0" applyFont="1" applyFill="1" applyBorder="1" applyAlignment="1">
      <alignment horizontal="left" vertical="center"/>
    </xf>
    <xf numFmtId="165" fontId="2" fillId="5" borderId="37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2" fillId="4" borderId="47" xfId="0" applyFont="1" applyFill="1" applyBorder="1" applyAlignment="1">
      <alignment horizontal="left" wrapText="1"/>
    </xf>
    <xf numFmtId="167" fontId="2" fillId="4" borderId="47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vertical="center"/>
      <protection locked="0"/>
    </xf>
    <xf numFmtId="0" fontId="111" fillId="0" borderId="0" xfId="0" applyFont="1" applyFill="1" applyBorder="1" applyAlignment="1"/>
    <xf numFmtId="218" fontId="137" fillId="0" borderId="0" xfId="0" applyNumberFormat="1" applyFont="1" applyFill="1" applyAlignment="1">
      <alignment horizontal="center"/>
    </xf>
    <xf numFmtId="0" fontId="2" fillId="2" borderId="5" xfId="0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5" borderId="39" xfId="0" applyFont="1" applyFill="1" applyBorder="1" applyAlignment="1" applyProtection="1">
      <alignment vertical="center"/>
      <protection locked="0"/>
    </xf>
    <xf numFmtId="0" fontId="2" fillId="5" borderId="40" xfId="0" applyFont="1" applyFill="1" applyBorder="1" applyAlignment="1">
      <alignment horizontal="left" vertical="center"/>
    </xf>
    <xf numFmtId="164" fontId="2" fillId="5" borderId="41" xfId="0" applyNumberFormat="1" applyFont="1" applyFill="1" applyBorder="1" applyAlignment="1">
      <alignment horizontal="right" vertical="center"/>
    </xf>
    <xf numFmtId="164" fontId="2" fillId="5" borderId="40" xfId="0" applyNumberFormat="1" applyFont="1" applyFill="1" applyBorder="1" applyAlignment="1">
      <alignment horizontal="right" vertical="center"/>
    </xf>
    <xf numFmtId="0" fontId="16" fillId="0" borderId="0" xfId="0" applyFont="1" applyBorder="1" applyAlignment="1" applyProtection="1">
      <alignment horizontal="center"/>
      <protection locked="0"/>
    </xf>
    <xf numFmtId="0" fontId="14" fillId="0" borderId="0" xfId="0" applyFont="1"/>
    <xf numFmtId="165" fontId="2" fillId="39" borderId="45" xfId="0" applyNumberFormat="1" applyFont="1" applyFill="1" applyBorder="1" applyAlignment="1">
      <alignment horizontal="right" vertical="center"/>
    </xf>
    <xf numFmtId="164" fontId="2" fillId="5" borderId="45" xfId="0" applyNumberFormat="1" applyFont="1" applyFill="1" applyBorder="1" applyAlignment="1">
      <alignment horizontal="right" vertical="center"/>
    </xf>
    <xf numFmtId="0" fontId="14" fillId="0" borderId="0" xfId="0" applyFont="1" applyAlignment="1" applyProtection="1">
      <protection locked="0"/>
    </xf>
    <xf numFmtId="1" fontId="111" fillId="0" borderId="5" xfId="0" applyNumberFormat="1" applyFont="1" applyFill="1" applyBorder="1" applyAlignment="1">
      <alignment horizontal="left"/>
    </xf>
    <xf numFmtId="167" fontId="2" fillId="2" borderId="3" xfId="0" applyNumberFormat="1" applyFont="1" applyFill="1" applyBorder="1" applyAlignment="1">
      <alignment horizontal="left" vertical="center"/>
    </xf>
    <xf numFmtId="167" fontId="2" fillId="0" borderId="3" xfId="0" applyNumberFormat="1" applyFont="1" applyFill="1" applyBorder="1" applyAlignment="1">
      <alignment horizontal="left" vertical="center"/>
    </xf>
    <xf numFmtId="167" fontId="2" fillId="5" borderId="3" xfId="0" applyNumberFormat="1" applyFont="1" applyFill="1" applyBorder="1" applyAlignment="1">
      <alignment horizontal="left" vertical="center"/>
    </xf>
    <xf numFmtId="167" fontId="2" fillId="5" borderId="40" xfId="0" applyNumberFormat="1" applyFont="1" applyFill="1" applyBorder="1" applyAlignment="1">
      <alignment horizontal="left" vertical="center"/>
    </xf>
    <xf numFmtId="1" fontId="19" fillId="0" borderId="5" xfId="0" applyNumberFormat="1" applyFont="1" applyFill="1" applyBorder="1" applyAlignment="1">
      <alignment horizontal="left"/>
    </xf>
    <xf numFmtId="218" fontId="136" fillId="0" borderId="0" xfId="0" applyNumberFormat="1" applyFont="1" applyFill="1" applyBorder="1" applyAlignment="1">
      <alignment horizontal="center"/>
    </xf>
    <xf numFmtId="0" fontId="17" fillId="4" borderId="47" xfId="0" applyFont="1" applyFill="1" applyBorder="1" applyAlignment="1">
      <alignment horizontal="centerContinuous" vertical="center" wrapText="1"/>
    </xf>
    <xf numFmtId="0" fontId="23" fillId="0" borderId="48" xfId="0" applyFont="1" applyBorder="1" applyAlignment="1">
      <alignment vertical="center"/>
    </xf>
    <xf numFmtId="0" fontId="16" fillId="0" borderId="0" xfId="0" applyFont="1" applyBorder="1"/>
    <xf numFmtId="37" fontId="16" fillId="4" borderId="0" xfId="432" applyFont="1" applyFill="1" applyBorder="1" applyAlignment="1">
      <alignment horizontal="left"/>
    </xf>
    <xf numFmtId="37" fontId="136" fillId="4" borderId="0" xfId="432" applyFont="1" applyFill="1" applyBorder="1" applyAlignment="1">
      <alignment horizontal="left"/>
    </xf>
    <xf numFmtId="0" fontId="2" fillId="5" borderId="46" xfId="0" applyFont="1" applyFill="1" applyBorder="1" applyAlignment="1">
      <alignment horizontal="left" vertical="center"/>
    </xf>
    <xf numFmtId="0" fontId="136" fillId="0" borderId="3" xfId="492" applyFont="1" applyFill="1" applyBorder="1" applyAlignment="1">
      <alignment horizontal="centerContinuous" vertical="center" wrapText="1"/>
    </xf>
    <xf numFmtId="0" fontId="137" fillId="0" borderId="3" xfId="492" applyFont="1" applyFill="1" applyBorder="1" applyAlignment="1">
      <alignment horizontal="centerContinuous" vertical="center" wrapText="1"/>
    </xf>
    <xf numFmtId="0" fontId="2" fillId="5" borderId="46" xfId="491" applyFont="1" applyFill="1" applyBorder="1" applyAlignment="1">
      <alignment horizontal="left" vertical="center"/>
    </xf>
    <xf numFmtId="165" fontId="2" fillId="5" borderId="45" xfId="491" applyNumberFormat="1" applyFont="1" applyFill="1" applyBorder="1" applyAlignment="1">
      <alignment horizontal="right" vertical="center"/>
    </xf>
    <xf numFmtId="164" fontId="2" fillId="5" borderId="45" xfId="491" applyNumberFormat="1" applyFont="1" applyFill="1" applyBorder="1" applyAlignment="1">
      <alignment horizontal="right" vertical="center"/>
    </xf>
    <xf numFmtId="164" fontId="16" fillId="0" borderId="0" xfId="491" applyNumberFormat="1" applyFont="1" applyBorder="1"/>
    <xf numFmtId="1" fontId="111" fillId="0" borderId="5" xfId="491" applyNumberFormat="1" applyFont="1" applyFill="1" applyBorder="1" applyAlignment="1">
      <alignment horizontal="left"/>
    </xf>
    <xf numFmtId="0" fontId="136" fillId="0" borderId="0" xfId="491" applyFont="1" applyBorder="1"/>
    <xf numFmtId="0" fontId="2" fillId="2" borderId="5" xfId="496" applyFont="1" applyFill="1" applyBorder="1" applyAlignment="1">
      <alignment horizontal="left" vertical="center"/>
    </xf>
    <xf numFmtId="165" fontId="2" fillId="2" borderId="3" xfId="493" applyNumberFormat="1" applyFont="1" applyFill="1" applyBorder="1" applyAlignment="1" applyProtection="1">
      <alignment horizontal="right" vertical="center"/>
    </xf>
    <xf numFmtId="0" fontId="2" fillId="4" borderId="5" xfId="496" applyFont="1" applyFill="1" applyBorder="1" applyAlignment="1">
      <alignment horizontal="left" vertical="center"/>
    </xf>
    <xf numFmtId="165" fontId="2" fillId="0" borderId="3" xfId="493" applyNumberFormat="1" applyFont="1" applyFill="1" applyBorder="1" applyAlignment="1" applyProtection="1">
      <alignment horizontal="right" vertical="center"/>
    </xf>
    <xf numFmtId="0" fontId="2" fillId="5" borderId="5" xfId="496" applyFont="1" applyFill="1" applyBorder="1" applyAlignment="1">
      <alignment horizontal="left" vertical="center"/>
    </xf>
    <xf numFmtId="165" fontId="2" fillId="5" borderId="3" xfId="493" applyNumberFormat="1" applyFont="1" applyFill="1" applyBorder="1" applyAlignment="1" applyProtection="1">
      <alignment horizontal="right" vertical="center"/>
    </xf>
    <xf numFmtId="165" fontId="23" fillId="5" borderId="4" xfId="496" applyNumberFormat="1" applyFont="1" applyFill="1" applyBorder="1" applyAlignment="1">
      <alignment horizontal="right" vertical="center"/>
    </xf>
    <xf numFmtId="0" fontId="16" fillId="0" borderId="0" xfId="496" applyFont="1" applyBorder="1"/>
    <xf numFmtId="226" fontId="16" fillId="0" borderId="0" xfId="493" applyNumberFormat="1" applyFont="1" applyFill="1" applyBorder="1" applyAlignment="1" applyProtection="1">
      <alignment horizontal="right"/>
    </xf>
    <xf numFmtId="165" fontId="16" fillId="0" borderId="0" xfId="493" applyNumberFormat="1" applyFont="1" applyFill="1" applyBorder="1" applyAlignment="1" applyProtection="1">
      <alignment horizontal="right"/>
    </xf>
    <xf numFmtId="0" fontId="14" fillId="0" borderId="0" xfId="493" applyNumberFormat="1" applyFont="1" applyFill="1" applyBorder="1" applyAlignment="1" applyProtection="1"/>
    <xf numFmtId="1" fontId="111" fillId="0" borderId="5" xfId="496" applyNumberFormat="1" applyFont="1" applyFill="1" applyBorder="1" applyAlignment="1">
      <alignment horizontal="left"/>
    </xf>
    <xf numFmtId="227" fontId="136" fillId="0" borderId="0" xfId="497" applyNumberFormat="1" applyFont="1" applyFill="1" applyBorder="1" applyAlignment="1">
      <alignment horizontal="right"/>
    </xf>
    <xf numFmtId="165" fontId="136" fillId="0" borderId="0" xfId="497" applyNumberFormat="1" applyFont="1" applyFill="1" applyBorder="1" applyAlignment="1">
      <alignment horizontal="right"/>
    </xf>
    <xf numFmtId="165" fontId="2" fillId="5" borderId="4" xfId="496" applyNumberFormat="1" applyFont="1" applyFill="1" applyBorder="1" applyAlignment="1">
      <alignment horizontal="right" vertical="center"/>
    </xf>
    <xf numFmtId="165" fontId="2" fillId="5" borderId="3" xfId="496" applyNumberFormat="1" applyFont="1" applyFill="1" applyBorder="1" applyAlignment="1">
      <alignment horizontal="right" vertical="center"/>
    </xf>
    <xf numFmtId="0" fontId="2" fillId="5" borderId="5" xfId="496" applyFont="1" applyFill="1" applyBorder="1" applyAlignment="1">
      <alignment vertical="center"/>
    </xf>
    <xf numFmtId="0" fontId="16" fillId="0" borderId="0" xfId="493" applyNumberFormat="1" applyFont="1" applyFill="1" applyBorder="1" applyAlignment="1" applyProtection="1"/>
    <xf numFmtId="1" fontId="111" fillId="0" borderId="0" xfId="496" applyNumberFormat="1" applyFont="1" applyFill="1" applyBorder="1" applyAlignment="1">
      <alignment horizontal="left"/>
    </xf>
    <xf numFmtId="164" fontId="16" fillId="0" borderId="0" xfId="491" applyNumberFormat="1" applyFont="1"/>
    <xf numFmtId="164" fontId="136" fillId="0" borderId="0" xfId="491" applyNumberFormat="1" applyFont="1" applyFill="1"/>
    <xf numFmtId="164" fontId="136" fillId="0" borderId="0" xfId="500" applyNumberFormat="1" applyFont="1" applyFill="1" applyBorder="1"/>
    <xf numFmtId="0" fontId="2" fillId="5" borderId="46" xfId="0" applyFont="1" applyFill="1" applyBorder="1" applyAlignment="1">
      <alignment horizontal="left" vertical="center" wrapText="1"/>
    </xf>
    <xf numFmtId="165" fontId="2" fillId="80" borderId="45" xfId="0" applyNumberFormat="1" applyFont="1" applyFill="1" applyBorder="1" applyAlignment="1">
      <alignment vertical="center"/>
    </xf>
    <xf numFmtId="164" fontId="2" fillId="80" borderId="45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/>
    </xf>
    <xf numFmtId="164" fontId="2" fillId="5" borderId="46" xfId="427" applyNumberFormat="1" applyFont="1" applyFill="1" applyBorder="1" applyAlignment="1">
      <alignment horizontal="left" vertical="center"/>
    </xf>
    <xf numFmtId="164" fontId="2" fillId="5" borderId="46" xfId="427" applyNumberFormat="1" applyFont="1" applyFill="1" applyBorder="1" applyAlignment="1">
      <alignment vertical="center"/>
    </xf>
    <xf numFmtId="164" fontId="2" fillId="5" borderId="46" xfId="427" applyNumberFormat="1" applyFont="1" applyFill="1" applyBorder="1" applyAlignment="1">
      <alignment horizontal="right" vertical="center"/>
    </xf>
    <xf numFmtId="217" fontId="2" fillId="5" borderId="46" xfId="427" applyNumberFormat="1" applyFont="1" applyFill="1" applyBorder="1" applyAlignment="1">
      <alignment horizontal="center" vertical="center"/>
    </xf>
    <xf numFmtId="164" fontId="2" fillId="5" borderId="49" xfId="427" applyNumberFormat="1" applyFont="1" applyFill="1" applyBorder="1" applyAlignment="1">
      <alignment horizontal="right"/>
    </xf>
    <xf numFmtId="164" fontId="2" fillId="5" borderId="45" xfId="427" applyNumberFormat="1" applyFont="1" applyFill="1" applyBorder="1" applyAlignment="1">
      <alignment horizontal="right"/>
    </xf>
    <xf numFmtId="0" fontId="16" fillId="0" borderId="0" xfId="427" applyFont="1" applyBorder="1"/>
    <xf numFmtId="0" fontId="16" fillId="0" borderId="0" xfId="427" applyFont="1" applyFill="1" applyBorder="1" applyAlignment="1">
      <alignment horizontal="center"/>
    </xf>
    <xf numFmtId="0" fontId="16" fillId="0" borderId="0" xfId="427" applyFont="1" applyFill="1" applyBorder="1" applyAlignment="1">
      <alignment horizontal="centerContinuous" vertical="top" wrapText="1"/>
    </xf>
    <xf numFmtId="0" fontId="16" fillId="0" borderId="0" xfId="427" applyFont="1" applyFill="1" applyBorder="1"/>
    <xf numFmtId="230" fontId="2" fillId="5" borderId="45" xfId="0" applyNumberFormat="1" applyFont="1" applyFill="1" applyBorder="1" applyAlignment="1">
      <alignment horizontal="right" vertical="center"/>
    </xf>
    <xf numFmtId="0" fontId="22" fillId="5" borderId="5" xfId="0" applyFont="1" applyFill="1" applyBorder="1" applyAlignment="1">
      <alignment horizontal="left" vertical="center" wrapText="1"/>
    </xf>
    <xf numFmtId="0" fontId="176" fillId="0" borderId="0" xfId="0" applyFont="1" applyBorder="1"/>
    <xf numFmtId="164" fontId="16" fillId="0" borderId="0" xfId="0" applyNumberFormat="1" applyFont="1" applyFill="1" applyBorder="1" applyAlignment="1"/>
    <xf numFmtId="165" fontId="2" fillId="5" borderId="45" xfId="0" applyNumberFormat="1" applyFont="1" applyFill="1" applyBorder="1" applyAlignment="1">
      <alignment vertical="center"/>
    </xf>
    <xf numFmtId="164" fontId="2" fillId="5" borderId="45" xfId="0" applyNumberFormat="1" applyFont="1" applyFill="1" applyBorder="1" applyAlignment="1">
      <alignment vertical="center"/>
    </xf>
    <xf numFmtId="0" fontId="2" fillId="4" borderId="50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/>
    <xf numFmtId="0" fontId="16" fillId="0" borderId="0" xfId="0" applyFont="1" applyFill="1" applyBorder="1" applyAlignment="1"/>
    <xf numFmtId="0" fontId="16" fillId="4" borderId="0" xfId="0" applyFont="1" applyFill="1" applyBorder="1"/>
    <xf numFmtId="167" fontId="16" fillId="0" borderId="0" xfId="0" applyNumberFormat="1" applyFont="1" applyFill="1" applyBorder="1" applyAlignment="1"/>
    <xf numFmtId="167" fontId="136" fillId="0" borderId="0" xfId="0" applyNumberFormat="1" applyFont="1" applyFill="1" applyBorder="1" applyAlignment="1"/>
    <xf numFmtId="0" fontId="177" fillId="0" borderId="0" xfId="0" applyFont="1" applyFill="1" applyBorder="1"/>
    <xf numFmtId="164" fontId="136" fillId="0" borderId="0" xfId="0" applyNumberFormat="1" applyFont="1" applyFill="1" applyBorder="1" applyAlignment="1">
      <alignment horizontal="center" vertical="center" wrapText="1"/>
    </xf>
    <xf numFmtId="231" fontId="2" fillId="5" borderId="45" xfId="0" applyNumberFormat="1" applyFont="1" applyFill="1" applyBorder="1" applyAlignment="1">
      <alignment horizontal="right" vertical="center"/>
    </xf>
    <xf numFmtId="168" fontId="2" fillId="5" borderId="46" xfId="0" applyNumberFormat="1" applyFont="1" applyFill="1" applyBorder="1" applyAlignment="1">
      <alignment horizontal="right" vertical="center"/>
    </xf>
    <xf numFmtId="0" fontId="177" fillId="0" borderId="0" xfId="0" applyFont="1" applyFill="1" applyBorder="1" applyAlignment="1">
      <alignment vertical="top"/>
    </xf>
    <xf numFmtId="164" fontId="136" fillId="0" borderId="0" xfId="0" applyNumberFormat="1" applyFont="1" applyFill="1" applyBorder="1" applyAlignment="1">
      <alignment horizontal="left" vertical="center" wrapText="1"/>
    </xf>
    <xf numFmtId="164" fontId="136" fillId="0" borderId="0" xfId="0" applyNumberFormat="1" applyFont="1" applyFill="1" applyBorder="1" applyAlignment="1">
      <alignment horizontal="left" vertical="center"/>
    </xf>
    <xf numFmtId="0" fontId="111" fillId="0" borderId="0" xfId="0" applyFont="1" applyFill="1" applyBorder="1" applyProtection="1">
      <protection locked="0"/>
    </xf>
    <xf numFmtId="164" fontId="2" fillId="5" borderId="4" xfId="491" applyNumberFormat="1" applyFont="1" applyFill="1" applyBorder="1" applyAlignment="1">
      <alignment horizontal="right" vertical="center"/>
    </xf>
    <xf numFmtId="0" fontId="16" fillId="0" borderId="0" xfId="491" applyFont="1" applyFill="1" applyBorder="1"/>
    <xf numFmtId="0" fontId="111" fillId="0" borderId="5" xfId="491" applyFont="1" applyFill="1" applyBorder="1" applyAlignment="1"/>
    <xf numFmtId="0" fontId="136" fillId="0" borderId="0" xfId="491" applyFont="1" applyFill="1" applyBorder="1" applyAlignment="1"/>
    <xf numFmtId="0" fontId="2" fillId="5" borderId="51" xfId="491" applyFont="1" applyFill="1" applyBorder="1" applyAlignment="1">
      <alignment horizontal="left" vertical="center"/>
    </xf>
    <xf numFmtId="0" fontId="2" fillId="5" borderId="46" xfId="427" applyFont="1" applyFill="1" applyBorder="1" applyAlignment="1">
      <alignment horizontal="left" vertical="center" wrapText="1"/>
    </xf>
    <xf numFmtId="164" fontId="2" fillId="5" borderId="45" xfId="427" applyNumberFormat="1" applyFont="1" applyFill="1" applyBorder="1" applyAlignment="1">
      <alignment vertical="center"/>
    </xf>
    <xf numFmtId="164" fontId="2" fillId="5" borderId="3" xfId="427" applyNumberFormat="1" applyFont="1" applyFill="1" applyBorder="1" applyAlignment="1"/>
    <xf numFmtId="0" fontId="111" fillId="0" borderId="5" xfId="427" applyFont="1" applyFill="1" applyBorder="1" applyAlignment="1"/>
    <xf numFmtId="0" fontId="136" fillId="0" borderId="0" xfId="427" applyFont="1" applyFill="1" applyBorder="1" applyAlignment="1"/>
    <xf numFmtId="230" fontId="2" fillId="2" borderId="3" xfId="0" applyNumberFormat="1" applyFont="1" applyFill="1" applyBorder="1" applyAlignment="1">
      <alignment horizontal="right" vertical="center"/>
    </xf>
    <xf numFmtId="165" fontId="16" fillId="0" borderId="0" xfId="0" applyNumberFormat="1" applyFont="1" applyFill="1" applyBorder="1" applyAlignment="1">
      <alignment horizontal="right"/>
    </xf>
    <xf numFmtId="165" fontId="178" fillId="0" borderId="0" xfId="431" applyNumberFormat="1" applyFont="1" applyFill="1" applyBorder="1" applyAlignment="1">
      <alignment horizontal="right"/>
    </xf>
    <xf numFmtId="165" fontId="179" fillId="0" borderId="0" xfId="431" applyNumberFormat="1" applyFont="1" applyFill="1" applyBorder="1" applyAlignment="1">
      <alignment horizontal="right"/>
    </xf>
    <xf numFmtId="0" fontId="162" fillId="0" borderId="0" xfId="6" applyFont="1" applyAlignment="1" applyProtection="1">
      <alignment horizontal="left"/>
    </xf>
    <xf numFmtId="0" fontId="162" fillId="0" borderId="0" xfId="6" applyFont="1" applyAlignment="1" applyProtection="1">
      <alignment horizontal="right"/>
    </xf>
    <xf numFmtId="0" fontId="16" fillId="0" borderId="0" xfId="329" applyFont="1" applyAlignment="1">
      <alignment horizontal="left"/>
    </xf>
    <xf numFmtId="0" fontId="79" fillId="0" borderId="0" xfId="329" applyFont="1" applyAlignment="1"/>
    <xf numFmtId="0" fontId="2" fillId="0" borderId="0" xfId="329" applyFont="1" applyAlignment="1">
      <alignment wrapText="1"/>
    </xf>
    <xf numFmtId="0" fontId="0" fillId="0" borderId="0" xfId="0" applyAlignment="1"/>
    <xf numFmtId="0" fontId="163" fillId="4" borderId="0" xfId="6" applyFont="1" applyFill="1" applyAlignment="1" applyProtection="1">
      <alignment horizontal="left"/>
    </xf>
    <xf numFmtId="169" fontId="173" fillId="0" borderId="0" xfId="10" applyNumberFormat="1" applyFont="1"/>
    <xf numFmtId="0" fontId="2" fillId="0" borderId="0" xfId="6" applyFont="1" applyAlignment="1" applyProtection="1"/>
    <xf numFmtId="169" fontId="2" fillId="0" borderId="0" xfId="10" applyNumberFormat="1" applyFont="1"/>
    <xf numFmtId="0" fontId="173" fillId="0" borderId="0" xfId="10" applyFont="1"/>
    <xf numFmtId="169" fontId="173" fillId="0" borderId="0" xfId="6" applyNumberFormat="1" applyFont="1" applyFill="1" applyAlignment="1" applyProtection="1">
      <alignment vertical="top"/>
    </xf>
    <xf numFmtId="169" fontId="2" fillId="0" borderId="0" xfId="6" applyNumberFormat="1" applyFont="1" applyFill="1" applyAlignment="1" applyProtection="1">
      <alignment vertical="top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164" fontId="2" fillId="0" borderId="3" xfId="0" applyNumberFormat="1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/>
    </xf>
    <xf numFmtId="0" fontId="15" fillId="4" borderId="0" xfId="0" applyFont="1" applyFill="1" applyAlignment="1">
      <alignment horizontal="left" wrapText="1"/>
    </xf>
    <xf numFmtId="0" fontId="21" fillId="0" borderId="0" xfId="0" applyFont="1" applyAlignment="1">
      <alignment wrapText="1"/>
    </xf>
    <xf numFmtId="0" fontId="16" fillId="0" borderId="0" xfId="427" applyFont="1" applyBorder="1" applyAlignment="1"/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2" fillId="5" borderId="4" xfId="329" applyFont="1" applyFill="1" applyBorder="1" applyAlignment="1">
      <alignment horizontal="center" vertical="top" wrapText="1"/>
    </xf>
    <xf numFmtId="0" fontId="2" fillId="5" borderId="5" xfId="329" applyFont="1" applyFill="1" applyBorder="1" applyAlignment="1">
      <alignment horizontal="center" vertical="top" wrapText="1"/>
    </xf>
    <xf numFmtId="168" fontId="3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6" fillId="0" borderId="3" xfId="491" applyFont="1" applyFill="1" applyBorder="1" applyAlignment="1">
      <alignment horizontal="center" vertical="top" wrapText="1"/>
    </xf>
    <xf numFmtId="0" fontId="2" fillId="0" borderId="3" xfId="500" applyFont="1" applyFill="1" applyBorder="1" applyAlignment="1">
      <alignment horizontal="center" vertical="top" wrapText="1"/>
    </xf>
    <xf numFmtId="0" fontId="3" fillId="0" borderId="4" xfId="427" applyFont="1" applyBorder="1" applyAlignment="1">
      <alignment horizontal="center" vertical="top" wrapText="1"/>
    </xf>
    <xf numFmtId="0" fontId="3" fillId="0" borderId="0" xfId="427" applyFont="1" applyBorder="1" applyAlignment="1">
      <alignment horizontal="center" vertical="top" wrapText="1"/>
    </xf>
    <xf numFmtId="0" fontId="3" fillId="0" borderId="5" xfId="427" applyFont="1" applyBorder="1" applyAlignment="1">
      <alignment horizontal="center" vertical="top" wrapText="1"/>
    </xf>
    <xf numFmtId="0" fontId="16" fillId="0" borderId="0" xfId="427" applyFont="1" applyBorder="1" applyAlignment="1">
      <alignment horizontal="left"/>
    </xf>
    <xf numFmtId="0" fontId="0" fillId="0" borderId="0" xfId="0" applyAlignment="1">
      <alignment horizontal="left"/>
    </xf>
    <xf numFmtId="0" fontId="2" fillId="5" borderId="5" xfId="0" applyFont="1" applyFill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1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2" fontId="3" fillId="0" borderId="3" xfId="0" applyNumberFormat="1" applyFont="1" applyFill="1" applyBorder="1" applyAlignment="1">
      <alignment horizontal="center" vertical="top" wrapText="1"/>
    </xf>
  </cellXfs>
  <cellStyles count="513">
    <cellStyle name="0mitP" xfId="17"/>
    <cellStyle name="0ohneP" xfId="18"/>
    <cellStyle name="10mitP" xfId="19"/>
    <cellStyle name="10mitP 2" xfId="20"/>
    <cellStyle name="10mitP 3" xfId="21"/>
    <cellStyle name="12mitP" xfId="22"/>
    <cellStyle name="12ohneP" xfId="23"/>
    <cellStyle name="13mitP" xfId="24"/>
    <cellStyle name="1mitP" xfId="25"/>
    <cellStyle name="1ohneP" xfId="26"/>
    <cellStyle name="20 % - Akzent1 2" xfId="27"/>
    <cellStyle name="20 % - Akzent1 2 2" xfId="28"/>
    <cellStyle name="20 % - Akzent1 3" xfId="29"/>
    <cellStyle name="20 % - Akzent1 3 2" xfId="30"/>
    <cellStyle name="20 % - Akzent1 4" xfId="31"/>
    <cellStyle name="20 % - Akzent1 4 2" xfId="32"/>
    <cellStyle name="20 % - Akzent1 5" xfId="33"/>
    <cellStyle name="20 % - Akzent1 6" xfId="34"/>
    <cellStyle name="20 % - Akzent2 2" xfId="35"/>
    <cellStyle name="20 % - Akzent2 2 2" xfId="36"/>
    <cellStyle name="20 % - Akzent2 3" xfId="37"/>
    <cellStyle name="20 % - Akzent2 3 2" xfId="38"/>
    <cellStyle name="20 % - Akzent2 4" xfId="39"/>
    <cellStyle name="20 % - Akzent2 4 2" xfId="40"/>
    <cellStyle name="20 % - Akzent2 5" xfId="41"/>
    <cellStyle name="20 % - Akzent2 6" xfId="42"/>
    <cellStyle name="20 % - Akzent3 2" xfId="43"/>
    <cellStyle name="20 % - Akzent3 2 2" xfId="44"/>
    <cellStyle name="20 % - Akzent3 3" xfId="45"/>
    <cellStyle name="20 % - Akzent3 3 2" xfId="46"/>
    <cellStyle name="20 % - Akzent3 4" xfId="47"/>
    <cellStyle name="20 % - Akzent3 4 2" xfId="48"/>
    <cellStyle name="20 % - Akzent3 5" xfId="49"/>
    <cellStyle name="20 % - Akzent3 6" xfId="50"/>
    <cellStyle name="20 % - Akzent4 2" xfId="51"/>
    <cellStyle name="20 % - Akzent4 2 2" xfId="52"/>
    <cellStyle name="20 % - Akzent4 3" xfId="53"/>
    <cellStyle name="20 % - Akzent4 3 2" xfId="54"/>
    <cellStyle name="20 % - Akzent4 4" xfId="55"/>
    <cellStyle name="20 % - Akzent4 4 2" xfId="56"/>
    <cellStyle name="20 % - Akzent4 5" xfId="57"/>
    <cellStyle name="20 % - Akzent4 6" xfId="58"/>
    <cellStyle name="20 % - Akzent5 2" xfId="59"/>
    <cellStyle name="20 % - Akzent5 2 2" xfId="60"/>
    <cellStyle name="20 % - Akzent5 3" xfId="61"/>
    <cellStyle name="20 % - Akzent5 3 2" xfId="62"/>
    <cellStyle name="20 % - Akzent5 4" xfId="63"/>
    <cellStyle name="20 % - Akzent5 4 2" xfId="64"/>
    <cellStyle name="20 % - Akzent5 5" xfId="65"/>
    <cellStyle name="20 % - Akzent5 6" xfId="66"/>
    <cellStyle name="20 % - Akzent6 2" xfId="67"/>
    <cellStyle name="20 % - Akzent6 2 2" xfId="68"/>
    <cellStyle name="20 % - Akzent6 3" xfId="69"/>
    <cellStyle name="20 % - Akzent6 3 2" xfId="70"/>
    <cellStyle name="20 % - Akzent6 4" xfId="71"/>
    <cellStyle name="20 % - Akzent6 4 2" xfId="72"/>
    <cellStyle name="20 % - Akzent6 5" xfId="73"/>
    <cellStyle name="20 % - Akzent6 6" xfId="74"/>
    <cellStyle name="20% - Accent1" xfId="433"/>
    <cellStyle name="20% - Accent2" xfId="434"/>
    <cellStyle name="20% - Accent3" xfId="435"/>
    <cellStyle name="20% - Accent4" xfId="436"/>
    <cellStyle name="20% - Accent5" xfId="437"/>
    <cellStyle name="20% - Accent6" xfId="438"/>
    <cellStyle name="20% - Akzent1" xfId="75"/>
    <cellStyle name="20% - Akzent1 2" xfId="76"/>
    <cellStyle name="20% - Akzent2" xfId="77"/>
    <cellStyle name="20% - Akzent2 2" xfId="78"/>
    <cellStyle name="20% - Akzent3" xfId="79"/>
    <cellStyle name="20% - Akzent3 2" xfId="80"/>
    <cellStyle name="20% - Akzent4" xfId="81"/>
    <cellStyle name="20% - Akzent4 2" xfId="82"/>
    <cellStyle name="20% - Akzent5" xfId="83"/>
    <cellStyle name="20% - Akzent5 2" xfId="84"/>
    <cellStyle name="20% - Akzent6" xfId="85"/>
    <cellStyle name="20% - Akzent6 2" xfId="86"/>
    <cellStyle name="2mitP" xfId="87"/>
    <cellStyle name="2ohneP" xfId="88"/>
    <cellStyle name="3mitP" xfId="89"/>
    <cellStyle name="3mitP 2" xfId="90"/>
    <cellStyle name="3mitP 3" xfId="91"/>
    <cellStyle name="3ohneP" xfId="92"/>
    <cellStyle name="4" xfId="93"/>
    <cellStyle name="40 % - Akzent1 2" xfId="94"/>
    <cellStyle name="40 % - Akzent1 2 2" xfId="95"/>
    <cellStyle name="40 % - Akzent1 3" xfId="96"/>
    <cellStyle name="40 % - Akzent1 3 2" xfId="97"/>
    <cellStyle name="40 % - Akzent1 4" xfId="98"/>
    <cellStyle name="40 % - Akzent1 4 2" xfId="99"/>
    <cellStyle name="40 % - Akzent1 5" xfId="100"/>
    <cellStyle name="40 % - Akzent1 6" xfId="101"/>
    <cellStyle name="40 % - Akzent2 2" xfId="102"/>
    <cellStyle name="40 % - Akzent2 2 2" xfId="103"/>
    <cellStyle name="40 % - Akzent2 3" xfId="104"/>
    <cellStyle name="40 % - Akzent2 3 2" xfId="105"/>
    <cellStyle name="40 % - Akzent2 4" xfId="106"/>
    <cellStyle name="40 % - Akzent2 4 2" xfId="107"/>
    <cellStyle name="40 % - Akzent2 5" xfId="108"/>
    <cellStyle name="40 % - Akzent2 6" xfId="109"/>
    <cellStyle name="40 % - Akzent3 2" xfId="110"/>
    <cellStyle name="40 % - Akzent3 2 2" xfId="111"/>
    <cellStyle name="40 % - Akzent3 3" xfId="112"/>
    <cellStyle name="40 % - Akzent3 3 2" xfId="113"/>
    <cellStyle name="40 % - Akzent3 4" xfId="114"/>
    <cellStyle name="40 % - Akzent3 4 2" xfId="115"/>
    <cellStyle name="40 % - Akzent3 5" xfId="116"/>
    <cellStyle name="40 % - Akzent3 6" xfId="117"/>
    <cellStyle name="40 % - Akzent4 2" xfId="118"/>
    <cellStyle name="40 % - Akzent4 2 2" xfId="119"/>
    <cellStyle name="40 % - Akzent4 3" xfId="120"/>
    <cellStyle name="40 % - Akzent4 3 2" xfId="121"/>
    <cellStyle name="40 % - Akzent4 4" xfId="122"/>
    <cellStyle name="40 % - Akzent4 4 2" xfId="123"/>
    <cellStyle name="40 % - Akzent4 5" xfId="124"/>
    <cellStyle name="40 % - Akzent4 6" xfId="125"/>
    <cellStyle name="40 % - Akzent5 2" xfId="126"/>
    <cellStyle name="40 % - Akzent5 2 2" xfId="127"/>
    <cellStyle name="40 % - Akzent5 3" xfId="128"/>
    <cellStyle name="40 % - Akzent5 3 2" xfId="129"/>
    <cellStyle name="40 % - Akzent5 4" xfId="130"/>
    <cellStyle name="40 % - Akzent5 4 2" xfId="131"/>
    <cellStyle name="40 % - Akzent5 5" xfId="132"/>
    <cellStyle name="40 % - Akzent5 6" xfId="133"/>
    <cellStyle name="40 % - Akzent6 2" xfId="134"/>
    <cellStyle name="40 % - Akzent6 2 2" xfId="135"/>
    <cellStyle name="40 % - Akzent6 3" xfId="136"/>
    <cellStyle name="40 % - Akzent6 3 2" xfId="137"/>
    <cellStyle name="40 % - Akzent6 4" xfId="138"/>
    <cellStyle name="40 % - Akzent6 4 2" xfId="139"/>
    <cellStyle name="40 % - Akzent6 5" xfId="140"/>
    <cellStyle name="40 % - Akzent6 6" xfId="141"/>
    <cellStyle name="40% - Accent1" xfId="439"/>
    <cellStyle name="40% - Accent2" xfId="440"/>
    <cellStyle name="40% - Accent3" xfId="441"/>
    <cellStyle name="40% - Accent4" xfId="442"/>
    <cellStyle name="40% - Accent5" xfId="443"/>
    <cellStyle name="40% - Accent6" xfId="444"/>
    <cellStyle name="40% - Akzent1" xfId="142"/>
    <cellStyle name="40% - Akzent1 2" xfId="143"/>
    <cellStyle name="40% - Akzent2" xfId="144"/>
    <cellStyle name="40% - Akzent2 2" xfId="145"/>
    <cellStyle name="40% - Akzent3" xfId="146"/>
    <cellStyle name="40% - Akzent3 2" xfId="147"/>
    <cellStyle name="40% - Akzent4" xfId="148"/>
    <cellStyle name="40% - Akzent4 2" xfId="149"/>
    <cellStyle name="40% - Akzent5" xfId="150"/>
    <cellStyle name="40% - Akzent5 2" xfId="151"/>
    <cellStyle name="40% - Akzent6" xfId="152"/>
    <cellStyle name="40% - Akzent6 2" xfId="153"/>
    <cellStyle name="4mitP" xfId="154"/>
    <cellStyle name="4ohneP" xfId="155"/>
    <cellStyle name="5" xfId="156"/>
    <cellStyle name="6" xfId="157"/>
    <cellStyle name="60 % - Akzent1 2" xfId="158"/>
    <cellStyle name="60 % - Akzent1 2 2" xfId="159"/>
    <cellStyle name="60 % - Akzent1 3" xfId="160"/>
    <cellStyle name="60 % - Akzent2 2" xfId="161"/>
    <cellStyle name="60 % - Akzent2 2 2" xfId="162"/>
    <cellStyle name="60 % - Akzent2 3" xfId="163"/>
    <cellStyle name="60 % - Akzent3 2" xfId="164"/>
    <cellStyle name="60 % - Akzent3 2 2" xfId="165"/>
    <cellStyle name="60 % - Akzent3 3" xfId="166"/>
    <cellStyle name="60 % - Akzent4 2" xfId="167"/>
    <cellStyle name="60 % - Akzent4 2 2" xfId="168"/>
    <cellStyle name="60 % - Akzent4 3" xfId="169"/>
    <cellStyle name="60 % - Akzent5 2" xfId="170"/>
    <cellStyle name="60 % - Akzent5 2 2" xfId="171"/>
    <cellStyle name="60 % - Akzent5 3" xfId="172"/>
    <cellStyle name="60 % - Akzent6 2" xfId="173"/>
    <cellStyle name="60 % - Akzent6 2 2" xfId="174"/>
    <cellStyle name="60 % - Akzent6 3" xfId="175"/>
    <cellStyle name="60% - Accent1" xfId="445"/>
    <cellStyle name="60% - Accent2" xfId="446"/>
    <cellStyle name="60% - Accent3" xfId="447"/>
    <cellStyle name="60% - Accent4" xfId="448"/>
    <cellStyle name="60% - Accent5" xfId="449"/>
    <cellStyle name="60% - Accent6" xfId="450"/>
    <cellStyle name="60% - Akzent1" xfId="176"/>
    <cellStyle name="60% - Akzent1 2" xfId="177"/>
    <cellStyle name="60% - Akzent2" xfId="178"/>
    <cellStyle name="60% - Akzent2 2" xfId="179"/>
    <cellStyle name="60% - Akzent3" xfId="180"/>
    <cellStyle name="60% - Akzent3 2" xfId="181"/>
    <cellStyle name="60% - Akzent4" xfId="182"/>
    <cellStyle name="60% - Akzent4 2" xfId="183"/>
    <cellStyle name="60% - Akzent5" xfId="184"/>
    <cellStyle name="60% - Akzent5 2" xfId="185"/>
    <cellStyle name="60% - Akzent6" xfId="186"/>
    <cellStyle name="60% - Akzent6 2" xfId="187"/>
    <cellStyle name="6mitP" xfId="188"/>
    <cellStyle name="6mitP 2" xfId="189"/>
    <cellStyle name="6mitP 3" xfId="190"/>
    <cellStyle name="6ohneP" xfId="191"/>
    <cellStyle name="7mitP" xfId="192"/>
    <cellStyle name="7mitP 2" xfId="193"/>
    <cellStyle name="7mitP 3" xfId="194"/>
    <cellStyle name="9" xfId="195"/>
    <cellStyle name="9mitP" xfId="196"/>
    <cellStyle name="9ohneP" xfId="197"/>
    <cellStyle name="Accent1" xfId="451"/>
    <cellStyle name="Accent2" xfId="452"/>
    <cellStyle name="Accent3" xfId="453"/>
    <cellStyle name="Accent4" xfId="454"/>
    <cellStyle name="Accent5" xfId="455"/>
    <cellStyle name="Accent6" xfId="456"/>
    <cellStyle name="Akzent1 2" xfId="198"/>
    <cellStyle name="Akzent1 2 2" xfId="199"/>
    <cellStyle name="Akzent1 2 3" xfId="200"/>
    <cellStyle name="Akzent1 3" xfId="201"/>
    <cellStyle name="Akzent2 2" xfId="202"/>
    <cellStyle name="Akzent2 2 2" xfId="203"/>
    <cellStyle name="Akzent2 2 3" xfId="204"/>
    <cellStyle name="Akzent2 3" xfId="205"/>
    <cellStyle name="Akzent3 2" xfId="206"/>
    <cellStyle name="Akzent3 2 2" xfId="207"/>
    <cellStyle name="Akzent3 2 3" xfId="208"/>
    <cellStyle name="Akzent3 3" xfId="209"/>
    <cellStyle name="Akzent4 2" xfId="210"/>
    <cellStyle name="Akzent4 2 2" xfId="211"/>
    <cellStyle name="Akzent4 2 3" xfId="212"/>
    <cellStyle name="Akzent4 3" xfId="213"/>
    <cellStyle name="Akzent5 2" xfId="214"/>
    <cellStyle name="Akzent5 2 2" xfId="215"/>
    <cellStyle name="Akzent5 2 3" xfId="216"/>
    <cellStyle name="Akzent5 3" xfId="217"/>
    <cellStyle name="Akzent6 2" xfId="218"/>
    <cellStyle name="Akzent6 2 2" xfId="219"/>
    <cellStyle name="Akzent6 2 3" xfId="220"/>
    <cellStyle name="Akzent6 3" xfId="221"/>
    <cellStyle name="AllgAus" xfId="222"/>
    <cellStyle name="AllgEin" xfId="223"/>
    <cellStyle name="Aus" xfId="224"/>
    <cellStyle name="Ausgabe 2" xfId="225"/>
    <cellStyle name="Ausgabe 2 2" xfId="226"/>
    <cellStyle name="Ausgabe 2 3" xfId="227"/>
    <cellStyle name="Ausgabe 3" xfId="228"/>
    <cellStyle name="Bad" xfId="457"/>
    <cellStyle name="BasisOhneNK" xfId="229"/>
    <cellStyle name="Berechnung 2" xfId="230"/>
    <cellStyle name="Berechnung 2 2" xfId="231"/>
    <cellStyle name="Berechnung 2 3" xfId="232"/>
    <cellStyle name="Berechnung 3" xfId="233"/>
    <cellStyle name="bin" xfId="234"/>
    <cellStyle name="blue" xfId="235"/>
    <cellStyle name="Calculation" xfId="458"/>
    <cellStyle name="cell" xfId="1"/>
    <cellStyle name="cell 3 2 2" xfId="508"/>
    <cellStyle name="cell 3 2 2 2 10" xfId="509"/>
    <cellStyle name="Check Cell" xfId="459"/>
    <cellStyle name="Col&amp;RowHeadings" xfId="236"/>
    <cellStyle name="ColCodes" xfId="237"/>
    <cellStyle name="ColTitles" xfId="238"/>
    <cellStyle name="column" xfId="2"/>
    <cellStyle name="Comma" xfId="503"/>
    <cellStyle name="Comma [0]_00grad" xfId="239"/>
    <cellStyle name="Comma 2" xfId="460"/>
    <cellStyle name="Comma_00grad" xfId="240"/>
    <cellStyle name="Currency [0]_00grad" xfId="241"/>
    <cellStyle name="Currency_00grad" xfId="242"/>
    <cellStyle name="DataEntryCells" xfId="243"/>
    <cellStyle name="Eingabe 2" xfId="244"/>
    <cellStyle name="Eingabe 2 2" xfId="245"/>
    <cellStyle name="Eingabe 2 3" xfId="246"/>
    <cellStyle name="Eingabe 3" xfId="247"/>
    <cellStyle name="ErfAus" xfId="248"/>
    <cellStyle name="ErfEin" xfId="249"/>
    <cellStyle name="Ergebnis 2" xfId="250"/>
    <cellStyle name="Ergebnis 2 2" xfId="251"/>
    <cellStyle name="Ergebnis 2 3" xfId="252"/>
    <cellStyle name="Ergebnis 3" xfId="253"/>
    <cellStyle name="Erklärender Text 2" xfId="254"/>
    <cellStyle name="Erklärender Text 2 2" xfId="255"/>
    <cellStyle name="Erklärender Text 2 3" xfId="256"/>
    <cellStyle name="Erklärender Text 3" xfId="257"/>
    <cellStyle name="ErrRpt_DataEntryCells" xfId="258"/>
    <cellStyle name="ErrRpt-DataEntryCells" xfId="259"/>
    <cellStyle name="ErrRpt-GreyBackground" xfId="260"/>
    <cellStyle name="Euro" xfId="261"/>
    <cellStyle name="Euro 2" xfId="262"/>
    <cellStyle name="Euro 3" xfId="263"/>
    <cellStyle name="Explanatory Text" xfId="461"/>
    <cellStyle name="Finz2Ein" xfId="264"/>
    <cellStyle name="Finz3Ein" xfId="265"/>
    <cellStyle name="FinzAus" xfId="266"/>
    <cellStyle name="FinzEin" xfId="267"/>
    <cellStyle name="FordDM" xfId="268"/>
    <cellStyle name="FordEU" xfId="269"/>
    <cellStyle name="formula" xfId="3"/>
    <cellStyle name="FreiWeiß" xfId="270"/>
    <cellStyle name="Fuss" xfId="271"/>
    <cellStyle name="gap" xfId="4"/>
    <cellStyle name="GesperrtGelb" xfId="272"/>
    <cellStyle name="GesperrtSchraffiert" xfId="273"/>
    <cellStyle name="GJhrEin" xfId="274"/>
    <cellStyle name="Good" xfId="462"/>
    <cellStyle name="GreyBackground" xfId="5"/>
    <cellStyle name="Gut 2" xfId="275"/>
    <cellStyle name="Gut 2 2" xfId="276"/>
    <cellStyle name="Gut 2 3" xfId="277"/>
    <cellStyle name="Gut 3" xfId="278"/>
    <cellStyle name="Header1" xfId="279"/>
    <cellStyle name="Header2" xfId="280"/>
    <cellStyle name="Heading 1" xfId="463"/>
    <cellStyle name="Heading 2" xfId="464"/>
    <cellStyle name="Heading 3" xfId="465"/>
    <cellStyle name="Heading 4" xfId="466"/>
    <cellStyle name="Hyperlink" xfId="6" builtinId="8"/>
    <cellStyle name="Hyperlink 2" xfId="281"/>
    <cellStyle name="Hyperlink 2 2" xfId="282"/>
    <cellStyle name="Hyperlink 2 3" xfId="511"/>
    <cellStyle name="Hyperlink 3" xfId="283"/>
    <cellStyle name="Hyperlink 3 2" xfId="284"/>
    <cellStyle name="Hyperlink 4" xfId="285"/>
    <cellStyle name="Hyperlink 4 2" xfId="286"/>
    <cellStyle name="Hyperlink 4 3" xfId="287"/>
    <cellStyle name="Hyperlink 5" xfId="288"/>
    <cellStyle name="Hyperlink 6" xfId="289"/>
    <cellStyle name="Hyperlink 6 2" xfId="290"/>
    <cellStyle name="Hyperlink 7" xfId="489"/>
    <cellStyle name="Hyperlink 8" xfId="494"/>
    <cellStyle name="Input" xfId="467"/>
    <cellStyle name="ISC" xfId="291"/>
    <cellStyle name="ISC 2" xfId="292"/>
    <cellStyle name="ISC 2 2" xfId="293"/>
    <cellStyle name="isced" xfId="294"/>
    <cellStyle name="ISCED Titles" xfId="295"/>
    <cellStyle name="isced_05enrl_REVISED_2" xfId="468"/>
    <cellStyle name="Königstein" xfId="469"/>
    <cellStyle name="Kopf" xfId="296"/>
    <cellStyle name="level1a" xfId="11"/>
    <cellStyle name="level2" xfId="12"/>
    <cellStyle name="level2a" xfId="13"/>
    <cellStyle name="level3" xfId="7"/>
    <cellStyle name="Linked Cell" xfId="470"/>
    <cellStyle name="Migliaia (0)_conti99" xfId="297"/>
    <cellStyle name="Milliers [0]_8GRAD" xfId="471"/>
    <cellStyle name="Milliers_8GRAD" xfId="472"/>
    <cellStyle name="mitP" xfId="298"/>
    <cellStyle name="Monétaire [0]_8GRAD" xfId="473"/>
    <cellStyle name="Monétaire_8GRAD" xfId="474"/>
    <cellStyle name="Neutral 2" xfId="299"/>
    <cellStyle name="Neutral 2 2" xfId="300"/>
    <cellStyle name="Neutral 2 3" xfId="301"/>
    <cellStyle name="Neutral 3" xfId="302"/>
    <cellStyle name="nf2" xfId="475"/>
    <cellStyle name="Normal" xfId="14"/>
    <cellStyle name="Normal 10" xfId="430"/>
    <cellStyle name="Normal 10 2" xfId="428"/>
    <cellStyle name="Normal 11" xfId="429"/>
    <cellStyle name="Normal 11 2" xfId="476"/>
    <cellStyle name="Normal 12" xfId="510"/>
    <cellStyle name="Normal 2" xfId="477"/>
    <cellStyle name="Normal 2 2" xfId="478"/>
    <cellStyle name="Normal 2_TC_B1_WP" xfId="479"/>
    <cellStyle name="Normal 3" xfId="480"/>
    <cellStyle name="Normal 3 2 2 2 2" xfId="501"/>
    <cellStyle name="Normal_00enrl" xfId="303"/>
    <cellStyle name="Normal_B1.1b" xfId="431"/>
    <cellStyle name="Normal_B1.1c" xfId="507"/>
    <cellStyle name="Normal_C2.2" xfId="493"/>
    <cellStyle name="Normal_C3" xfId="500"/>
    <cellStyle name="Normal_G1.1" xfId="497"/>
    <cellStyle name="Normal_G1.1_1" xfId="498"/>
    <cellStyle name="Normal_G1.2" xfId="495"/>
    <cellStyle name="Normal_G4.1" xfId="502"/>
    <cellStyle name="Note" xfId="481"/>
    <cellStyle name="Notiz 2" xfId="304"/>
    <cellStyle name="Notiz 2 2" xfId="305"/>
    <cellStyle name="Notiz 2 3" xfId="306"/>
    <cellStyle name="Notiz 3" xfId="307"/>
    <cellStyle name="Notiz 3 2" xfId="308"/>
    <cellStyle name="Notiz 4" xfId="309"/>
    <cellStyle name="Notiz 4 2" xfId="310"/>
    <cellStyle name="Notiz 5" xfId="311"/>
    <cellStyle name="Notiz 5 2" xfId="312"/>
    <cellStyle name="Notiz 6" xfId="313"/>
    <cellStyle name="Notiz 7" xfId="314"/>
    <cellStyle name="o.Tausender" xfId="315"/>
    <cellStyle name="ohneP" xfId="316"/>
    <cellStyle name="Output" xfId="482"/>
    <cellStyle name="Percent_1 SubOverv.USd" xfId="317"/>
    <cellStyle name="row" xfId="8"/>
    <cellStyle name="RowCodes" xfId="318"/>
    <cellStyle name="Row-Col Headings" xfId="319"/>
    <cellStyle name="RowTitles" xfId="320"/>
    <cellStyle name="RowTitles1-Detail" xfId="321"/>
    <cellStyle name="RowTitles-Col2" xfId="322"/>
    <cellStyle name="RowTitles-Detail" xfId="323"/>
    <cellStyle name="Schlecht 2" xfId="324"/>
    <cellStyle name="Schlecht 2 2" xfId="325"/>
    <cellStyle name="Schlecht 2 3" xfId="326"/>
    <cellStyle name="Schlecht 3" xfId="327"/>
    <cellStyle name="Standard" xfId="0" builtinId="0"/>
    <cellStyle name="Standard 10" xfId="328"/>
    <cellStyle name="Standard 11" xfId="329"/>
    <cellStyle name="Standard 11 2" xfId="330"/>
    <cellStyle name="Standard 12" xfId="331"/>
    <cellStyle name="Standard 12 2" xfId="332"/>
    <cellStyle name="Standard 13" xfId="333"/>
    <cellStyle name="Standard 13 2" xfId="334"/>
    <cellStyle name="Standard 14" xfId="335"/>
    <cellStyle name="Standard 15" xfId="336"/>
    <cellStyle name="Standard 16" xfId="337"/>
    <cellStyle name="Standard 16 2" xfId="338"/>
    <cellStyle name="Standard 17" xfId="339"/>
    <cellStyle name="Standard 17 2" xfId="340"/>
    <cellStyle name="Standard 18" xfId="341"/>
    <cellStyle name="Standard 19" xfId="342"/>
    <cellStyle name="Standard 2" xfId="10"/>
    <cellStyle name="Standard 2 2" xfId="343"/>
    <cellStyle name="Standard 2 2 2" xfId="344"/>
    <cellStyle name="Standard 2 3" xfId="345"/>
    <cellStyle name="Standard 2 3 2" xfId="346"/>
    <cellStyle name="Standard 2 4" xfId="347"/>
    <cellStyle name="Standard 2 4 2" xfId="348"/>
    <cellStyle name="Standard 2 5" xfId="349"/>
    <cellStyle name="Standard 2 6" xfId="350"/>
    <cellStyle name="Standard 2 7" xfId="351"/>
    <cellStyle name="Standard 20" xfId="352"/>
    <cellStyle name="Standard 21" xfId="353"/>
    <cellStyle name="Standard 22" xfId="427"/>
    <cellStyle name="Standard 23" xfId="491"/>
    <cellStyle name="Standard 24" xfId="496"/>
    <cellStyle name="Standard 3" xfId="15"/>
    <cellStyle name="Standard 3 2" xfId="354"/>
    <cellStyle name="Standard 3 2 2" xfId="355"/>
    <cellStyle name="Standard 3 3" xfId="356"/>
    <cellStyle name="Standard 4" xfId="16"/>
    <cellStyle name="Standard 4 2" xfId="357"/>
    <cellStyle name="Standard 4 2 2" xfId="358"/>
    <cellStyle name="Standard 4 3" xfId="359"/>
    <cellStyle name="Standard 4 4" xfId="360"/>
    <cellStyle name="Standard 4 5" xfId="512"/>
    <cellStyle name="Standard 5" xfId="361"/>
    <cellStyle name="Standard 5 2" xfId="362"/>
    <cellStyle name="Standard 5 3" xfId="363"/>
    <cellStyle name="Standard 6" xfId="364"/>
    <cellStyle name="Standard 6 2" xfId="365"/>
    <cellStyle name="Standard 6 2 2" xfId="366"/>
    <cellStyle name="Standard 7" xfId="367"/>
    <cellStyle name="Standard 7 2" xfId="368"/>
    <cellStyle name="Standard 8" xfId="369"/>
    <cellStyle name="Standard 8 2" xfId="370"/>
    <cellStyle name="Standard 8 3" xfId="371"/>
    <cellStyle name="Standard 9" xfId="372"/>
    <cellStyle name="Standard 9 2" xfId="373"/>
    <cellStyle name="Standard 9 3" xfId="374"/>
    <cellStyle name="Standard_2002TAB_2_2" xfId="504"/>
    <cellStyle name="Standard_A3-1_Tab_Abschlussquoten_Tertiärbereich" xfId="426"/>
    <cellStyle name="Standard_C1-1_Tab_Bildungsbeteiligung" xfId="492"/>
    <cellStyle name="Standard_C1-1a_Tab_Bildungsbeteiligung" xfId="490"/>
    <cellStyle name="Standard_D2-1_Tab_Klassengroesse" xfId="506"/>
    <cellStyle name="Standard_OECD04-B1-neu" xfId="432"/>
    <cellStyle name="Standard_Pers_Dec402" xfId="505"/>
    <cellStyle name="Standard_T_C2_4_nach_red" xfId="499"/>
    <cellStyle name="Tabelle grau" xfId="375"/>
    <cellStyle name="Tabelle Weiss" xfId="376"/>
    <cellStyle name="Tabellenkopf" xfId="377"/>
    <cellStyle name="Table No." xfId="483"/>
    <cellStyle name="Table Title" xfId="484"/>
    <cellStyle name="temp" xfId="378"/>
    <cellStyle name="Text grau" xfId="379"/>
    <cellStyle name="Text grau 2" xfId="380"/>
    <cellStyle name="Text grau 3" xfId="381"/>
    <cellStyle name="Text weiß" xfId="382"/>
    <cellStyle name="Title" xfId="485"/>
    <cellStyle name="title1" xfId="9"/>
    <cellStyle name="Total" xfId="486"/>
    <cellStyle name="Tsd" xfId="487"/>
    <cellStyle name="TxtAus" xfId="383"/>
    <cellStyle name="TxtEin" xfId="384"/>
    <cellStyle name="Überschrift 1 2" xfId="385"/>
    <cellStyle name="Überschrift 1 2 2" xfId="386"/>
    <cellStyle name="Überschrift 2 2" xfId="387"/>
    <cellStyle name="Überschrift 2 2 2" xfId="388"/>
    <cellStyle name="Überschrift 3 2" xfId="389"/>
    <cellStyle name="Überschrift 3 2 2" xfId="390"/>
    <cellStyle name="Überschrift 4 2" xfId="391"/>
    <cellStyle name="Überschrift 4 2 2" xfId="392"/>
    <cellStyle name="Überschrift 5" xfId="393"/>
    <cellStyle name="Verknüpfte Zelle 2" xfId="394"/>
    <cellStyle name="Verknüpfte Zelle 2 2" xfId="395"/>
    <cellStyle name="Verknüpfte Zelle 2 3" xfId="396"/>
    <cellStyle name="Verknüpfte Zelle 3" xfId="397"/>
    <cellStyle name="Versuch" xfId="398"/>
    <cellStyle name="Währung 2" xfId="399"/>
    <cellStyle name="Währung 2 2" xfId="400"/>
    <cellStyle name="Währung 3" xfId="401"/>
    <cellStyle name="Währung 3 2" xfId="402"/>
    <cellStyle name="Warnender Text 2" xfId="403"/>
    <cellStyle name="Warnender Text 2 2" xfId="404"/>
    <cellStyle name="Warnender Text 2 3" xfId="405"/>
    <cellStyle name="Warnender Text 3" xfId="406"/>
    <cellStyle name="Warning Text" xfId="488"/>
    <cellStyle name="WisysEin" xfId="407"/>
    <cellStyle name="WzAus" xfId="408"/>
    <cellStyle name="WzEin" xfId="409"/>
    <cellStyle name="Zelle mit 2.Komma" xfId="410"/>
    <cellStyle name="Zelle mit Rand" xfId="411"/>
    <cellStyle name="Zelle überprüfen 2" xfId="412"/>
    <cellStyle name="Zelle überprüfen 2 2" xfId="413"/>
    <cellStyle name="Zelle überprüfen 2 3" xfId="414"/>
    <cellStyle name="Zelle überprüfen 3" xfId="415"/>
    <cellStyle name="자리수" xfId="416"/>
    <cellStyle name="자리수0" xfId="417"/>
    <cellStyle name="콤마 [0]_ACCOUNT" xfId="418"/>
    <cellStyle name="콤마_ACCOUNT" xfId="419"/>
    <cellStyle name="통화 [0]_ACCOUNT" xfId="420"/>
    <cellStyle name="통화_ACCOUNT" xfId="421"/>
    <cellStyle name="퍼센트" xfId="422"/>
    <cellStyle name="표준_9511REV" xfId="423"/>
    <cellStyle name="화폐기호" xfId="424"/>
    <cellStyle name="화폐기호0" xfId="425"/>
  </cellStyles>
  <dxfs count="210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C7E00"/>
      <rgbColor rgb="000000FF"/>
      <rgbColor rgb="00FFFF00"/>
      <rgbColor rgb="00FF00FF"/>
      <rgbColor rgb="00EAEAEA"/>
      <rgbColor rgb="00800000"/>
      <rgbColor rgb="00FFB973"/>
      <rgbColor rgb="00000080"/>
      <rgbColor rgb="00FFFF99"/>
      <rgbColor rgb="00FF3300"/>
      <rgbColor rgb="0000990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FFCC"/>
      <rgbColor rgb="00CCFFFF"/>
      <rgbColor rgb="00FF6600"/>
      <rgbColor rgb="00FFFF00"/>
      <rgbColor rgb="0099CCFF"/>
      <rgbColor rgb="00FF99CC"/>
      <rgbColor rgb="00CC0000"/>
      <rgbColor rgb="00D5EAFF"/>
      <rgbColor rgb="003366FF"/>
      <rgbColor rgb="00DDDDDD"/>
      <rgbColor rgb="00FFFF66"/>
      <rgbColor rgb="00A7D3FF"/>
      <rgbColor rgb="0049A4FF"/>
      <rgbColor rgb="000059BE"/>
      <rgbColor rgb="00FA605C"/>
      <rgbColor rgb="00969696"/>
      <rgbColor rgb="00FF99CC"/>
      <rgbColor rgb="00FFAD35"/>
      <rgbColor rgb="00FDDA9B"/>
      <rgbColor rgb="00FFFFCC"/>
      <rgbColor rgb="00142496"/>
      <rgbColor rgb="00FF0000"/>
      <rgbColor rgb="00FFA795"/>
      <rgbColor rgb="00333333"/>
    </indexedColors>
    <mruColors>
      <color rgb="FF808080"/>
      <color rgb="FF969696"/>
      <color rgb="FFDDDDDD"/>
      <color rgb="FFFFFF99"/>
      <color rgb="FF990099"/>
      <color rgb="FFCC0099"/>
      <color rgb="FFCC3399"/>
      <color rgb="FF0066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8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3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7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'Tab_C1-1b'!#REF!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'Tab_C1-1b'!#REF!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'Tab_C1-1b'!#REF!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561920"/>
        <c:axId val="195488576"/>
      </c:barChart>
      <c:catAx>
        <c:axId val="19656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548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488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6561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'Tab_C2-1'!#REF!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'Tab_C2-1'!#REF!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'Tab_C2-1'!#REF!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'Tab_C2-1'!#REF!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'Tab_C2-1'!#REF!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'Tab_C2-1'!#REF!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'Tab_C2-1'!#REF!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'Tab_C2-1'!#REF!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'Tab_C2-1'!#REF!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651072"/>
        <c:axId val="197033984"/>
      </c:barChart>
      <c:catAx>
        <c:axId val="19565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70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0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5651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'Tab_C2-2'!#REF!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'Tab_C2-2'!#REF!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'Tab_C2-2'!#REF!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'Tab_C2-2'!#REF!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'Tab_C2-2'!#REF!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'Tab_C2-2'!#REF!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5653120"/>
        <c:axId val="196033856"/>
      </c:barChart>
      <c:catAx>
        <c:axId val="195653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MetaNormalLF-Roman"/>
                <a:ea typeface="MetaNormalLF-Roman"/>
                <a:cs typeface="MetaNormalLF-Roman"/>
              </a:defRPr>
            </a:pPr>
            <a:endParaRPr lang="de-DE"/>
          </a:p>
        </c:txPr>
        <c:crossAx val="19603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03385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MetaNormalLF-Roman"/>
                <a:ea typeface="MetaNormalLF-Roman"/>
                <a:cs typeface="MetaNormalLF-Roman"/>
              </a:defRPr>
            </a:pPr>
            <a:endParaRPr lang="de-DE"/>
          </a:p>
        </c:txPr>
        <c:crossAx val="195653120"/>
        <c:crosses val="autoZero"/>
        <c:crossBetween val="between"/>
      </c:valAx>
      <c:spPr>
        <a:solidFill>
          <a:srgbClr val="C0C0C0"/>
        </a:solidFill>
        <a:ln w="3175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MetaNormalLF-Roman"/>
              <a:ea typeface="MetaNormalLF-Roman"/>
              <a:cs typeface="MetaNormalLF-Roman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MetaNormalLF-Roman"/>
          <a:ea typeface="MetaNormalLF-Roman"/>
          <a:cs typeface="MetaNormalLF-Roman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22</xdr:rowOff>
    </xdr:from>
    <xdr:to>
      <xdr:col>7</xdr:col>
      <xdr:colOff>688350</xdr:colOff>
      <xdr:row>50</xdr:row>
      <xdr:rowOff>16762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447"/>
          <a:ext cx="5508000" cy="778914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104769</xdr:rowOff>
    </xdr:from>
    <xdr:to>
      <xdr:col>9</xdr:col>
      <xdr:colOff>567525</xdr:colOff>
      <xdr:row>65</xdr:row>
      <xdr:rowOff>15386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66694"/>
          <a:ext cx="7416000" cy="10273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82</xdr:row>
      <xdr:rowOff>28575</xdr:rowOff>
    </xdr:from>
    <xdr:to>
      <xdr:col>18</xdr:col>
      <xdr:colOff>112728</xdr:colOff>
      <xdr:row>95</xdr:row>
      <xdr:rowOff>123550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4887575"/>
          <a:ext cx="12580953" cy="22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80</xdr:row>
      <xdr:rowOff>28575</xdr:rowOff>
    </xdr:from>
    <xdr:to>
      <xdr:col>17</xdr:col>
      <xdr:colOff>703278</xdr:colOff>
      <xdr:row>93</xdr:row>
      <xdr:rowOff>123550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4563725"/>
          <a:ext cx="12580953" cy="22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33</xdr:row>
      <xdr:rowOff>0</xdr:rowOff>
    </xdr:from>
    <xdr:to>
      <xdr:col>18</xdr:col>
      <xdr:colOff>0</xdr:colOff>
      <xdr:row>33</xdr:row>
      <xdr:rowOff>0</xdr:rowOff>
    </xdr:to>
    <xdr:graphicFrame macro="">
      <xdr:nvGraphicFramePr>
        <xdr:cNvPr id="2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0.46748</cdr:x>
      <cdr:y>0.06494</cdr:y>
    </cdr:from>
    <cdr:to>
      <cdr:x>1</cdr:x>
      <cdr:y>0.23374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184" y="50800"/>
          <a:ext cx="390563" cy="123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Age 18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2" name="Text 14"/>
        <xdr:cNvSpPr txBox="1">
          <a:spLocks noChangeArrowheads="1"/>
        </xdr:cNvSpPr>
      </xdr:nvSpPr>
      <xdr:spPr bwMode="auto">
        <a:xfrm>
          <a:off x="1600200" y="1524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3" name="Text 16"/>
        <xdr:cNvSpPr txBox="1">
          <a:spLocks noChangeArrowheads="1"/>
        </xdr:cNvSpPr>
      </xdr:nvSpPr>
      <xdr:spPr bwMode="auto">
        <a:xfrm>
          <a:off x="1600200" y="1524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4" name="Text 17"/>
        <xdr:cNvSpPr txBox="1">
          <a:spLocks noChangeArrowheads="1"/>
        </xdr:cNvSpPr>
      </xdr:nvSpPr>
      <xdr:spPr bwMode="auto">
        <a:xfrm>
          <a:off x="1600200" y="1524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5" name="Text 18"/>
        <xdr:cNvSpPr txBox="1">
          <a:spLocks noChangeArrowheads="1"/>
        </xdr:cNvSpPr>
      </xdr:nvSpPr>
      <xdr:spPr bwMode="auto">
        <a:xfrm>
          <a:off x="1600200" y="1524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6" name="Text 21"/>
        <xdr:cNvSpPr txBox="1">
          <a:spLocks noChangeArrowheads="1"/>
        </xdr:cNvSpPr>
      </xdr:nvSpPr>
      <xdr:spPr bwMode="auto">
        <a:xfrm>
          <a:off x="1600200" y="1524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7" name="Text 59"/>
        <xdr:cNvSpPr txBox="1">
          <a:spLocks noChangeArrowheads="1"/>
        </xdr:cNvSpPr>
      </xdr:nvSpPr>
      <xdr:spPr bwMode="auto">
        <a:xfrm>
          <a:off x="1600200" y="1524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35</xdr:row>
      <xdr:rowOff>0</xdr:rowOff>
    </xdr:from>
    <xdr:to>
      <xdr:col>12</xdr:col>
      <xdr:colOff>0</xdr:colOff>
      <xdr:row>35</xdr:row>
      <xdr:rowOff>0</xdr:rowOff>
    </xdr:to>
    <xdr:graphicFrame macro="">
      <xdr:nvGraphicFramePr>
        <xdr:cNvPr id="2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0.46748</cdr:x>
      <cdr:y>0.06494</cdr:y>
    </cdr:from>
    <cdr:to>
      <cdr:x>1</cdr:x>
      <cdr:y>0.23374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184" y="50800"/>
          <a:ext cx="390563" cy="123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Age 18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4" name="Text 4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5" name="Text 5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6" name="Text 6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7" name="Text 7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8" name="Text 8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9" name="Text 9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11" name="Text 11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12" name="Text 12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13" name="Text 13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14" name="Text 14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15" name="Text 15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14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16" name="Text 16"/>
        <xdr:cNvSpPr txBox="1">
          <a:spLocks noChangeArrowheads="1"/>
        </xdr:cNvSpPr>
      </xdr:nvSpPr>
      <xdr:spPr bwMode="auto">
        <a:xfrm>
          <a:off x="13001625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17" name="Text 17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18" name="Text 18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19" name="Text 19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0" name="Text 20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1" name="Text 21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2" name="Text 22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3" name="Text 23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4" name="Text 24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5" name="Text 38"/>
        <xdr:cNvSpPr txBox="1">
          <a:spLocks noChangeArrowheads="1"/>
        </xdr:cNvSpPr>
      </xdr:nvSpPr>
      <xdr:spPr bwMode="auto">
        <a:xfrm>
          <a:off x="1809750" y="260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6" name="Text 51"/>
        <xdr:cNvSpPr txBox="1">
          <a:spLocks noChangeArrowheads="1"/>
        </xdr:cNvSpPr>
      </xdr:nvSpPr>
      <xdr:spPr bwMode="auto">
        <a:xfrm>
          <a:off x="1809750" y="260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7" name="Text 53"/>
        <xdr:cNvSpPr txBox="1">
          <a:spLocks noChangeArrowheads="1"/>
        </xdr:cNvSpPr>
      </xdr:nvSpPr>
      <xdr:spPr bwMode="auto">
        <a:xfrm>
          <a:off x="1809750" y="260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8" name="Text 54"/>
        <xdr:cNvSpPr txBox="1">
          <a:spLocks noChangeArrowheads="1"/>
        </xdr:cNvSpPr>
      </xdr:nvSpPr>
      <xdr:spPr bwMode="auto">
        <a:xfrm>
          <a:off x="1809750" y="260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9" name="Text 55"/>
        <xdr:cNvSpPr txBox="1">
          <a:spLocks noChangeArrowheads="1"/>
        </xdr:cNvSpPr>
      </xdr:nvSpPr>
      <xdr:spPr bwMode="auto">
        <a:xfrm>
          <a:off x="1809750" y="260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30" name="Text 56"/>
        <xdr:cNvSpPr txBox="1">
          <a:spLocks noChangeArrowheads="1"/>
        </xdr:cNvSpPr>
      </xdr:nvSpPr>
      <xdr:spPr bwMode="auto">
        <a:xfrm>
          <a:off x="1809750" y="260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31" name="Text 57"/>
        <xdr:cNvSpPr txBox="1">
          <a:spLocks noChangeArrowheads="1"/>
        </xdr:cNvSpPr>
      </xdr:nvSpPr>
      <xdr:spPr bwMode="auto">
        <a:xfrm>
          <a:off x="1809750" y="260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32" name="Text 58"/>
        <xdr:cNvSpPr txBox="1">
          <a:spLocks noChangeArrowheads="1"/>
        </xdr:cNvSpPr>
      </xdr:nvSpPr>
      <xdr:spPr bwMode="auto">
        <a:xfrm>
          <a:off x="1809750" y="260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14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33" name="Text 59"/>
        <xdr:cNvSpPr txBox="1">
          <a:spLocks noChangeArrowheads="1"/>
        </xdr:cNvSpPr>
      </xdr:nvSpPr>
      <xdr:spPr bwMode="auto">
        <a:xfrm>
          <a:off x="13001625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14</xdr:col>
      <xdr:colOff>0</xdr:colOff>
      <xdr:row>7</xdr:row>
      <xdr:rowOff>19050</xdr:rowOff>
    </xdr:from>
    <xdr:to>
      <xdr:col>14</xdr:col>
      <xdr:colOff>0</xdr:colOff>
      <xdr:row>7</xdr:row>
      <xdr:rowOff>514350</xdr:rowOff>
    </xdr:to>
    <xdr:sp macro="" textlink="">
      <xdr:nvSpPr>
        <xdr:cNvPr id="34" name="Text 60"/>
        <xdr:cNvSpPr txBox="1">
          <a:spLocks noChangeArrowheads="1"/>
        </xdr:cNvSpPr>
      </xdr:nvSpPr>
      <xdr:spPr bwMode="auto">
        <a:xfrm>
          <a:off x="13001625" y="1914525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14</xdr:col>
      <xdr:colOff>0</xdr:colOff>
      <xdr:row>7</xdr:row>
      <xdr:rowOff>19050</xdr:rowOff>
    </xdr:from>
    <xdr:to>
      <xdr:col>14</xdr:col>
      <xdr:colOff>0</xdr:colOff>
      <xdr:row>7</xdr:row>
      <xdr:rowOff>514350</xdr:rowOff>
    </xdr:to>
    <xdr:sp macro="" textlink="">
      <xdr:nvSpPr>
        <xdr:cNvPr id="35" name="Text 61"/>
        <xdr:cNvSpPr txBox="1">
          <a:spLocks noChangeArrowheads="1"/>
        </xdr:cNvSpPr>
      </xdr:nvSpPr>
      <xdr:spPr bwMode="auto">
        <a:xfrm>
          <a:off x="13001625" y="1914525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36" name="Text 62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37" name="Text 63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38" name="Text 64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39" name="Text 65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40" name="Text 66"/>
        <xdr:cNvSpPr txBox="1">
          <a:spLocks noChangeArrowheads="1"/>
        </xdr:cNvSpPr>
      </xdr:nvSpPr>
      <xdr:spPr bwMode="auto">
        <a:xfrm>
          <a:off x="1809750" y="314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14</xdr:col>
      <xdr:colOff>0</xdr:colOff>
      <xdr:row>9</xdr:row>
      <xdr:rowOff>0</xdr:rowOff>
    </xdr:from>
    <xdr:to>
      <xdr:col>14</xdr:col>
      <xdr:colOff>0</xdr:colOff>
      <xdr:row>9</xdr:row>
      <xdr:rowOff>0</xdr:rowOff>
    </xdr:to>
    <xdr:sp macro="" textlink="">
      <xdr:nvSpPr>
        <xdr:cNvPr id="41" name="Text 38"/>
        <xdr:cNvSpPr txBox="1">
          <a:spLocks noChangeArrowheads="1"/>
        </xdr:cNvSpPr>
      </xdr:nvSpPr>
      <xdr:spPr bwMode="auto">
        <a:xfrm>
          <a:off x="13001625" y="260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14</xdr:col>
      <xdr:colOff>0</xdr:colOff>
      <xdr:row>9</xdr:row>
      <xdr:rowOff>0</xdr:rowOff>
    </xdr:from>
    <xdr:to>
      <xdr:col>14</xdr:col>
      <xdr:colOff>0</xdr:colOff>
      <xdr:row>9</xdr:row>
      <xdr:rowOff>0</xdr:rowOff>
    </xdr:to>
    <xdr:sp macro="" textlink="">
      <xdr:nvSpPr>
        <xdr:cNvPr id="42" name="Text 51"/>
        <xdr:cNvSpPr txBox="1">
          <a:spLocks noChangeArrowheads="1"/>
        </xdr:cNvSpPr>
      </xdr:nvSpPr>
      <xdr:spPr bwMode="auto">
        <a:xfrm>
          <a:off x="13001625" y="260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14</xdr:col>
      <xdr:colOff>0</xdr:colOff>
      <xdr:row>9</xdr:row>
      <xdr:rowOff>0</xdr:rowOff>
    </xdr:from>
    <xdr:to>
      <xdr:col>14</xdr:col>
      <xdr:colOff>0</xdr:colOff>
      <xdr:row>9</xdr:row>
      <xdr:rowOff>0</xdr:rowOff>
    </xdr:to>
    <xdr:sp macro="" textlink="">
      <xdr:nvSpPr>
        <xdr:cNvPr id="43" name="Text 38"/>
        <xdr:cNvSpPr txBox="1">
          <a:spLocks noChangeArrowheads="1"/>
        </xdr:cNvSpPr>
      </xdr:nvSpPr>
      <xdr:spPr bwMode="auto">
        <a:xfrm>
          <a:off x="13001625" y="260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14</xdr:col>
      <xdr:colOff>9525</xdr:colOff>
      <xdr:row>37</xdr:row>
      <xdr:rowOff>0</xdr:rowOff>
    </xdr:to>
    <xdr:graphicFrame macro="">
      <xdr:nvGraphicFramePr>
        <xdr:cNvPr id="44" name="Diagramm 1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MUELLE~1.006\LOKALE~1\Temp\Tab_A3-5_Form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1\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2\data2000\E8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2\data2000\E8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WB\POpul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A1-4_Tab_Bev&#246;lkerung_Abschluss_Terti&#228;rbereich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5-2_Tab_Erwerbsbeteiligung_Zeitreih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A5-5_Tab_Erwerbslosenquoten_Zeitreih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A3.5"/>
      <sheetName val="Daten"/>
      <sheetName val="Abb. A3.5"/>
      <sheetName val="Data A3.2 "/>
      <sheetName val="data A3.3"/>
      <sheetName val="data A3.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19.291729469728001</v>
          </cell>
          <cell r="D2">
            <v>21.901384283180398</v>
          </cell>
        </row>
        <row r="3">
          <cell r="A3" t="str">
            <v>Australia</v>
          </cell>
          <cell r="B3" t="str">
            <v>ISC5A</v>
          </cell>
          <cell r="C3">
            <v>18.423403469915101</v>
          </cell>
          <cell r="D3">
            <v>19.8696322773344</v>
          </cell>
        </row>
        <row r="4">
          <cell r="A4" t="str">
            <v>Austria</v>
          </cell>
          <cell r="B4" t="str">
            <v>ISC5A</v>
          </cell>
          <cell r="C4">
            <v>19.134505924025898</v>
          </cell>
          <cell r="D4">
            <v>20.462142737756999</v>
          </cell>
        </row>
        <row r="5">
          <cell r="A5" t="str">
            <v>Belgium (Fl)</v>
          </cell>
          <cell r="B5" t="str">
            <v>ISC5A</v>
          </cell>
          <cell r="C5">
            <v>18.3456510067114</v>
          </cell>
          <cell r="D5">
            <v>18.898657718120798</v>
          </cell>
        </row>
        <row r="6">
          <cell r="A6" t="str">
            <v>Czech Republic</v>
          </cell>
          <cell r="B6" t="str">
            <v>ISC5A</v>
          </cell>
          <cell r="C6">
            <v>18.705766369047598</v>
          </cell>
          <cell r="D6">
            <v>19.6689660769356</v>
          </cell>
        </row>
        <row r="7">
          <cell r="A7" t="str">
            <v>Denmark</v>
          </cell>
          <cell r="B7" t="str">
            <v>ISC5A</v>
          </cell>
          <cell r="C7">
            <v>20.783328335832099</v>
          </cell>
          <cell r="D7">
            <v>22.437204222788498</v>
          </cell>
        </row>
        <row r="8">
          <cell r="A8" t="str">
            <v>Finland</v>
          </cell>
          <cell r="B8" t="str">
            <v>ISC5A</v>
          </cell>
          <cell r="C8">
            <v>19.881798756798801</v>
          </cell>
          <cell r="D8">
            <v>21.566177518164999</v>
          </cell>
        </row>
        <row r="9">
          <cell r="A9" t="str">
            <v>France</v>
          </cell>
          <cell r="B9" t="str">
            <v>ISC5A</v>
          </cell>
          <cell r="C9">
            <v>18.290915980431301</v>
          </cell>
          <cell r="D9">
            <v>18.887280342655298</v>
          </cell>
        </row>
        <row r="10">
          <cell r="A10" t="str">
            <v>Germany</v>
          </cell>
          <cell r="B10" t="str">
            <v>ISC5A</v>
          </cell>
          <cell r="C10">
            <v>20.058310267562899</v>
          </cell>
          <cell r="D10">
            <v>21.433004926108399</v>
          </cell>
        </row>
        <row r="11">
          <cell r="A11" t="str">
            <v>Hungary</v>
          </cell>
          <cell r="B11" t="str">
            <v>ISC5A</v>
          </cell>
          <cell r="C11">
            <v>19.1969164923885</v>
          </cell>
          <cell r="D11">
            <v>20.9898683276827</v>
          </cell>
        </row>
        <row r="12">
          <cell r="A12" t="str">
            <v>Iceland</v>
          </cell>
          <cell r="B12" t="str">
            <v>ISC5A</v>
          </cell>
          <cell r="C12">
            <v>20.896598639455799</v>
          </cell>
          <cell r="D12">
            <v>22.691304347826101</v>
          </cell>
        </row>
        <row r="13">
          <cell r="A13" t="str">
            <v>Indonesia</v>
          </cell>
          <cell r="B13" t="str">
            <v>ISC5A</v>
          </cell>
          <cell r="C13">
            <v>18.908083819080598</v>
          </cell>
          <cell r="D13">
            <v>19.658632932507501</v>
          </cell>
        </row>
        <row r="14">
          <cell r="A14" t="str">
            <v>Ireland</v>
          </cell>
          <cell r="B14" t="str">
            <v>ISC5A</v>
          </cell>
          <cell r="C14">
            <v>18.267867671143101</v>
          </cell>
          <cell r="D14">
            <v>18.962987225679701</v>
          </cell>
        </row>
        <row r="15">
          <cell r="A15" t="str">
            <v>Israel</v>
          </cell>
          <cell r="B15" t="str">
            <v>ISC5A</v>
          </cell>
          <cell r="C15">
            <v>21.363993558776201</v>
          </cell>
          <cell r="D15">
            <v>23.466992665036699</v>
          </cell>
        </row>
        <row r="16">
          <cell r="A16" t="str">
            <v>Jordan</v>
          </cell>
          <cell r="B16" t="str">
            <v>ISC5A</v>
          </cell>
          <cell r="C16">
            <v>18.2200234074569</v>
          </cell>
          <cell r="D16">
            <v>18.550058518642398</v>
          </cell>
        </row>
        <row r="17">
          <cell r="A17" t="str">
            <v>Malaysia</v>
          </cell>
          <cell r="B17" t="str">
            <v>ISC5A</v>
          </cell>
          <cell r="C17">
            <v>20.1392780838862</v>
          </cell>
          <cell r="D17">
            <v>22.654050302139499</v>
          </cell>
        </row>
        <row r="18">
          <cell r="A18" t="str">
            <v>Mexico</v>
          </cell>
          <cell r="B18" t="str">
            <v>ISC5A</v>
          </cell>
          <cell r="C18">
            <v>18.324831106070299</v>
          </cell>
          <cell r="D18">
            <v>19.483454300778799</v>
          </cell>
        </row>
        <row r="19">
          <cell r="A19" t="str">
            <v>Netherlands</v>
          </cell>
          <cell r="B19" t="str">
            <v>ISC5A</v>
          </cell>
          <cell r="C19">
            <v>18.4958522484771</v>
          </cell>
          <cell r="D19">
            <v>19.77646268782</v>
          </cell>
        </row>
        <row r="20">
          <cell r="A20" t="str">
            <v>New Zealand</v>
          </cell>
          <cell r="B20" t="str">
            <v>ISC5A</v>
          </cell>
          <cell r="C20">
            <v>18.9481471463349</v>
          </cell>
          <cell r="D20">
            <v>22.664659843467799</v>
          </cell>
        </row>
        <row r="21">
          <cell r="A21" t="str">
            <v>Norway</v>
          </cell>
          <cell r="B21" t="str">
            <v>ISC5A</v>
          </cell>
          <cell r="C21">
            <v>20.088650754992699</v>
          </cell>
          <cell r="D21">
            <v>21.623200000000001</v>
          </cell>
        </row>
        <row r="22">
          <cell r="A22" t="str">
            <v>Philippines</v>
          </cell>
          <cell r="B22" t="str">
            <v>ISC5A</v>
          </cell>
          <cell r="C22">
            <v>100</v>
          </cell>
          <cell r="D22">
            <v>100</v>
          </cell>
        </row>
        <row r="23">
          <cell r="A23" t="str">
            <v>Slovak Republic</v>
          </cell>
          <cell r="B23" t="str">
            <v>ISC5A</v>
          </cell>
          <cell r="C23">
            <v>18.561898327985102</v>
          </cell>
          <cell r="D23">
            <v>19.470703125</v>
          </cell>
        </row>
        <row r="24">
          <cell r="A24" t="str">
            <v>Spain</v>
          </cell>
          <cell r="B24" t="str">
            <v>ISC5A</v>
          </cell>
          <cell r="C24">
            <v>18.4243443369859</v>
          </cell>
          <cell r="D24">
            <v>19.1738597834409</v>
          </cell>
        </row>
        <row r="25">
          <cell r="A25" t="str">
            <v>Sweden</v>
          </cell>
          <cell r="B25" t="str">
            <v>ISC5A</v>
          </cell>
          <cell r="C25">
            <v>20.184982767109801</v>
          </cell>
          <cell r="D25">
            <v>22.664344912713801</v>
          </cell>
        </row>
        <row r="26">
          <cell r="A26" t="str">
            <v>Switzerland</v>
          </cell>
          <cell r="B26" t="str">
            <v>ISC5A</v>
          </cell>
          <cell r="C26">
            <v>20.265468006345799</v>
          </cell>
          <cell r="D26">
            <v>21.772153325817399</v>
          </cell>
        </row>
        <row r="27">
          <cell r="A27" t="str">
            <v>Turkey</v>
          </cell>
          <cell r="B27" t="str">
            <v>ISC5A</v>
          </cell>
          <cell r="C27">
            <v>18.335411049431698</v>
          </cell>
          <cell r="D27">
            <v>19.625161523259301</v>
          </cell>
        </row>
        <row r="28">
          <cell r="A28" t="str">
            <v>United Kingdom</v>
          </cell>
          <cell r="B28" t="str">
            <v>ISC5A</v>
          </cell>
          <cell r="C28">
            <v>18.4426579487222</v>
          </cell>
          <cell r="D28">
            <v>19.444996644061099</v>
          </cell>
        </row>
        <row r="29">
          <cell r="A29" t="str">
            <v>United States</v>
          </cell>
          <cell r="B29" t="str">
            <v>ISC5A</v>
          </cell>
          <cell r="C29">
            <v>18.430862929781402</v>
          </cell>
          <cell r="D29">
            <v>19.446144904386401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8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 (Fl)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Jamaica</v>
          </cell>
          <cell r="Y1" t="str">
            <v>Japan</v>
          </cell>
          <cell r="Z1" t="str">
            <v>Jordan</v>
          </cell>
          <cell r="AA1" t="str">
            <v>Korea</v>
          </cell>
          <cell r="AB1" t="str">
            <v>Luxembourg</v>
          </cell>
          <cell r="AC1" t="str">
            <v>Malaysia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33.584406312034503</v>
          </cell>
          <cell r="E2">
            <v>0</v>
          </cell>
          <cell r="F2">
            <v>0</v>
          </cell>
          <cell r="G2">
            <v>0</v>
          </cell>
          <cell r="H2" t="str">
            <v>xr</v>
          </cell>
          <cell r="I2" t="str">
            <v>xr</v>
          </cell>
          <cell r="J2" t="str">
            <v>xr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>
            <v>14.0026599387216</v>
          </cell>
          <cell r="U2">
            <v>0</v>
          </cell>
          <cell r="V2">
            <v>0</v>
          </cell>
          <cell r="W2">
            <v>0</v>
          </cell>
          <cell r="X2" t="str">
            <v>3.2 [x]</v>
          </cell>
          <cell r="Y2">
            <v>0</v>
          </cell>
          <cell r="Z2">
            <v>0.13801293470062401</v>
          </cell>
          <cell r="AA2">
            <v>0</v>
          </cell>
          <cell r="AB2">
            <v>0</v>
          </cell>
          <cell r="AC2">
            <v>0.85092189984990896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34.155498112348802</v>
          </cell>
          <cell r="E3">
            <v>0</v>
          </cell>
          <cell r="F3">
            <v>0</v>
          </cell>
          <cell r="G3">
            <v>0</v>
          </cell>
          <cell r="H3" t="str">
            <v>xr</v>
          </cell>
          <cell r="I3" t="str">
            <v>xr</v>
          </cell>
          <cell r="J3" t="str">
            <v>xr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15.5357279844172</v>
          </cell>
          <cell r="U3">
            <v>0</v>
          </cell>
          <cell r="V3">
            <v>0</v>
          </cell>
          <cell r="W3">
            <v>0</v>
          </cell>
          <cell r="X3" t="str">
            <v>2.0 [x]</v>
          </cell>
          <cell r="Y3">
            <v>0</v>
          </cell>
          <cell r="Z3">
            <v>0.376364320662401</v>
          </cell>
          <cell r="AA3">
            <v>0</v>
          </cell>
          <cell r="AB3">
            <v>0</v>
          </cell>
          <cell r="AC3">
            <v>0.98039638365661097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33.863467208314802</v>
          </cell>
          <cell r="E4">
            <v>0</v>
          </cell>
          <cell r="F4">
            <v>0</v>
          </cell>
          <cell r="G4">
            <v>0</v>
          </cell>
          <cell r="H4" t="str">
            <v>xr</v>
          </cell>
          <cell r="I4" t="str">
            <v>xr</v>
          </cell>
          <cell r="J4" t="str">
            <v>xr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>
            <v>14.758546181997101</v>
          </cell>
          <cell r="U4">
            <v>0</v>
          </cell>
          <cell r="V4">
            <v>0</v>
          </cell>
          <cell r="W4">
            <v>0</v>
          </cell>
          <cell r="X4" t="str">
            <v>2.6 [x]</v>
          </cell>
          <cell r="Y4">
            <v>0</v>
          </cell>
          <cell r="Z4">
            <v>0.253380476454661</v>
          </cell>
          <cell r="AA4">
            <v>0</v>
          </cell>
          <cell r="AB4">
            <v>0</v>
          </cell>
          <cell r="AC4">
            <v>0.91377527741849096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>
            <v>79.770896188529306</v>
          </cell>
          <cell r="E5" t="str">
            <v>m</v>
          </cell>
          <cell r="F5" t="str">
            <v>m</v>
          </cell>
          <cell r="G5">
            <v>88.511455151227807</v>
          </cell>
          <cell r="H5" t="str">
            <v>xr</v>
          </cell>
          <cell r="I5" t="str">
            <v>xr</v>
          </cell>
          <cell r="J5" t="str">
            <v>2.0 [x]</v>
          </cell>
          <cell r="K5">
            <v>101.958793670064</v>
          </cell>
          <cell r="L5">
            <v>115.08812309858099</v>
          </cell>
          <cell r="M5" t="str">
            <v>m</v>
          </cell>
          <cell r="N5">
            <v>89.599481455380101</v>
          </cell>
          <cell r="O5" t="str">
            <v>124.8 [x]</v>
          </cell>
          <cell r="P5">
            <v>114.714984648319</v>
          </cell>
          <cell r="Q5">
            <v>107.804425642517</v>
          </cell>
          <cell r="R5">
            <v>100.02662177380699</v>
          </cell>
          <cell r="S5" t="str">
            <v>xr</v>
          </cell>
          <cell r="T5">
            <v>41.735666558530397</v>
          </cell>
          <cell r="U5" t="str">
            <v>86.7 [x]</v>
          </cell>
          <cell r="V5" t="str">
            <v>m</v>
          </cell>
          <cell r="W5" t="str">
            <v>m</v>
          </cell>
          <cell r="X5" t="str">
            <v>73.4 [x]</v>
          </cell>
          <cell r="Y5" t="str">
            <v>95.1 [x]</v>
          </cell>
          <cell r="Z5">
            <v>71.5091180552932</v>
          </cell>
          <cell r="AA5" t="str">
            <v>85.3 [x]</v>
          </cell>
          <cell r="AB5">
            <v>114.399398750141</v>
          </cell>
          <cell r="AC5">
            <v>75.028821211817302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>
            <v>93.2333080245308</v>
          </cell>
          <cell r="E6" t="str">
            <v>m</v>
          </cell>
          <cell r="F6" t="str">
            <v>m</v>
          </cell>
          <cell r="G6">
            <v>91.214031152929707</v>
          </cell>
          <cell r="H6" t="str">
            <v>xr</v>
          </cell>
          <cell r="I6" t="str">
            <v>xr</v>
          </cell>
          <cell r="J6" t="str">
            <v>1.6 [x]</v>
          </cell>
          <cell r="K6">
            <v>101.322624551969</v>
          </cell>
          <cell r="L6">
            <v>144.307438997285</v>
          </cell>
          <cell r="M6" t="str">
            <v>m</v>
          </cell>
          <cell r="N6">
            <v>91.671047566425202</v>
          </cell>
          <cell r="O6" t="str">
            <v>125.5 [x]</v>
          </cell>
          <cell r="P6">
            <v>125.25664623853901</v>
          </cell>
          <cell r="Q6">
            <v>109.28642658869801</v>
          </cell>
          <cell r="R6">
            <v>115.788821188778</v>
          </cell>
          <cell r="S6" t="str">
            <v>xr</v>
          </cell>
          <cell r="T6">
            <v>34.447144593964701</v>
          </cell>
          <cell r="U6" t="str">
            <v>95.2 [x]</v>
          </cell>
          <cell r="V6" t="str">
            <v>m</v>
          </cell>
          <cell r="W6" t="str">
            <v>m</v>
          </cell>
          <cell r="X6" t="str">
            <v>78.4 [x]</v>
          </cell>
          <cell r="Y6" t="str">
            <v>96.9 [x]</v>
          </cell>
          <cell r="Z6">
            <v>75.2956897406238</v>
          </cell>
          <cell r="AA6" t="str">
            <v>83.4 [x]</v>
          </cell>
          <cell r="AB6">
            <v>117.052174345444</v>
          </cell>
          <cell r="AC6">
            <v>91.950511387883907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>
            <v>86.417893947743707</v>
          </cell>
          <cell r="E7" t="str">
            <v>m</v>
          </cell>
          <cell r="F7" t="str">
            <v>m</v>
          </cell>
          <cell r="G7">
            <v>89.832295429468402</v>
          </cell>
          <cell r="H7" t="str">
            <v>xr</v>
          </cell>
          <cell r="I7" t="str">
            <v>xr</v>
          </cell>
          <cell r="J7" t="str">
            <v>15.1 [x]</v>
          </cell>
          <cell r="K7">
            <v>101.641877134583</v>
          </cell>
          <cell r="L7">
            <v>129.41878138339899</v>
          </cell>
          <cell r="M7" t="str">
            <v>m</v>
          </cell>
          <cell r="N7">
            <v>90.616369657707693</v>
          </cell>
          <cell r="O7" t="str">
            <v>125.2 [x]</v>
          </cell>
          <cell r="P7">
            <v>119.839195783744</v>
          </cell>
          <cell r="Q7">
            <v>108.53277139660101</v>
          </cell>
          <cell r="R7">
            <v>107.88295764569401</v>
          </cell>
          <cell r="S7" t="str">
            <v>xr</v>
          </cell>
          <cell r="T7">
            <v>38.136828540559797</v>
          </cell>
          <cell r="U7" t="str">
            <v>90.8 [x]</v>
          </cell>
          <cell r="V7" t="str">
            <v>m</v>
          </cell>
          <cell r="W7" t="str">
            <v>m</v>
          </cell>
          <cell r="X7" t="str">
            <v>75.9 [x]</v>
          </cell>
          <cell r="Y7" t="str">
            <v>95.9 [x]</v>
          </cell>
          <cell r="Z7">
            <v>73.394779288286102</v>
          </cell>
          <cell r="AA7" t="str">
            <v>84.4 [x]</v>
          </cell>
          <cell r="AB7">
            <v>115.549883934988</v>
          </cell>
          <cell r="AC7">
            <v>83.238576240309101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15.6954959753549</v>
          </cell>
          <cell r="H8" t="str">
            <v>m</v>
          </cell>
          <cell r="I8" t="str">
            <v>a</v>
          </cell>
          <cell r="J8" t="str">
            <v>xr</v>
          </cell>
          <cell r="K8">
            <v>15.0626289829304</v>
          </cell>
          <cell r="L8">
            <v>4.0242643631456003</v>
          </cell>
          <cell r="M8" t="str">
            <v>m</v>
          </cell>
          <cell r="N8">
            <v>2.2059968316419098</v>
          </cell>
          <cell r="O8" t="str">
            <v>xr</v>
          </cell>
          <cell r="P8" t="str">
            <v>m</v>
          </cell>
          <cell r="Q8">
            <v>39.713376019218501</v>
          </cell>
          <cell r="R8">
            <v>11.2257455387675</v>
          </cell>
          <cell r="S8" t="str">
            <v>m</v>
          </cell>
          <cell r="T8" t="str">
            <v>a</v>
          </cell>
          <cell r="U8" t="str">
            <v>21.8 [x]</v>
          </cell>
          <cell r="V8" t="str">
            <v>m</v>
          </cell>
          <cell r="W8" t="str">
            <v>m</v>
          </cell>
          <cell r="X8" t="str">
            <v>3.6 [x]</v>
          </cell>
          <cell r="Y8" t="str">
            <v>xr</v>
          </cell>
          <cell r="Z8" t="str">
            <v>a</v>
          </cell>
          <cell r="AA8" t="str">
            <v>a</v>
          </cell>
          <cell r="AB8" t="str">
            <v>m</v>
          </cell>
          <cell r="AC8">
            <v>11.3708133951446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16.553939205927101</v>
          </cell>
          <cell r="H9" t="str">
            <v>m</v>
          </cell>
          <cell r="I9" t="str">
            <v>a</v>
          </cell>
          <cell r="J9" t="str">
            <v>xr</v>
          </cell>
          <cell r="K9">
            <v>12.474768497240101</v>
          </cell>
          <cell r="L9">
            <v>1.45814627826268</v>
          </cell>
          <cell r="M9" t="str">
            <v>m</v>
          </cell>
          <cell r="N9">
            <v>3.0932432284157398</v>
          </cell>
          <cell r="O9" t="str">
            <v>xr</v>
          </cell>
          <cell r="P9" t="str">
            <v>m</v>
          </cell>
          <cell r="Q9">
            <v>42.112562919579801</v>
          </cell>
          <cell r="R9">
            <v>4.3518461486395799</v>
          </cell>
          <cell r="S9" t="str">
            <v>m</v>
          </cell>
          <cell r="T9" t="str">
            <v>a</v>
          </cell>
          <cell r="U9" t="str">
            <v>50.9 [x]</v>
          </cell>
          <cell r="V9" t="str">
            <v>m</v>
          </cell>
          <cell r="W9" t="str">
            <v>m</v>
          </cell>
          <cell r="X9" t="str">
            <v>6.6 [x]</v>
          </cell>
          <cell r="Y9" t="str">
            <v>xr</v>
          </cell>
          <cell r="Z9" t="str">
            <v>a</v>
          </cell>
          <cell r="AA9" t="str">
            <v>a</v>
          </cell>
          <cell r="AB9" t="str">
            <v>m</v>
          </cell>
          <cell r="AC9">
            <v>8.1688270807295993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16.108168840155599</v>
          </cell>
          <cell r="H10" t="str">
            <v>m</v>
          </cell>
          <cell r="I10" t="str">
            <v>a</v>
          </cell>
          <cell r="J10" t="str">
            <v>xr</v>
          </cell>
          <cell r="K10">
            <v>13.7943793867151</v>
          </cell>
          <cell r="L10">
            <v>2.7603471966239801</v>
          </cell>
          <cell r="M10" t="str">
            <v>m</v>
          </cell>
          <cell r="N10">
            <v>2.6494233287812698</v>
          </cell>
          <cell r="O10" t="str">
            <v>xr</v>
          </cell>
          <cell r="P10" t="str">
            <v>m</v>
          </cell>
          <cell r="Q10">
            <v>40.901665351751198</v>
          </cell>
          <cell r="R10">
            <v>7.8206216433684403</v>
          </cell>
          <cell r="S10" t="str">
            <v>m</v>
          </cell>
          <cell r="T10" t="str">
            <v>a</v>
          </cell>
          <cell r="U10" t="str">
            <v>36.1 [x]</v>
          </cell>
          <cell r="V10" t="str">
            <v>m</v>
          </cell>
          <cell r="W10" t="str">
            <v>m</v>
          </cell>
          <cell r="X10" t="str">
            <v>5.1 [x]</v>
          </cell>
          <cell r="Y10" t="str">
            <v>xr</v>
          </cell>
          <cell r="Z10" t="str">
            <v>a</v>
          </cell>
          <cell r="AA10" t="str">
            <v>a</v>
          </cell>
          <cell r="AB10" t="str">
            <v>m</v>
          </cell>
          <cell r="AC10">
            <v>9.82898879922719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31.349962932846399</v>
          </cell>
          <cell r="E11">
            <v>51.978737809607601</v>
          </cell>
          <cell r="F11">
            <v>29.550151668998499</v>
          </cell>
          <cell r="G11">
            <v>35.6465347357978</v>
          </cell>
          <cell r="H11" t="str">
            <v>xr</v>
          </cell>
          <cell r="I11" t="str">
            <v>xr</v>
          </cell>
          <cell r="J11" t="str">
            <v>xr</v>
          </cell>
          <cell r="K11">
            <v>25.770607716420798</v>
          </cell>
          <cell r="L11">
            <v>27.020576905134</v>
          </cell>
          <cell r="M11">
            <v>61.654333194166803</v>
          </cell>
          <cell r="N11">
            <v>30.2208675833283</v>
          </cell>
          <cell r="O11">
            <v>29.972274126661802</v>
          </cell>
          <cell r="P11" t="str">
            <v>m</v>
          </cell>
          <cell r="Q11" t="str">
            <v>59.6 [x]</v>
          </cell>
          <cell r="R11">
            <v>47.805083618195901</v>
          </cell>
          <cell r="S11" t="str">
            <v>m</v>
          </cell>
          <cell r="T11">
            <v>16.295856956136699</v>
          </cell>
          <cell r="U11" t="str">
            <v>28.6 [x]</v>
          </cell>
          <cell r="V11">
            <v>43.812207142518197</v>
          </cell>
          <cell r="W11" t="str">
            <v>m [37.4]</v>
          </cell>
          <cell r="X11" t="str">
            <v>5.8 [x]</v>
          </cell>
          <cell r="Y11" t="str">
            <v>45.2 [x]</v>
          </cell>
          <cell r="Z11">
            <v>29.400504330718999</v>
          </cell>
          <cell r="AA11" t="str">
            <v>50.7 [x]</v>
          </cell>
          <cell r="AB11" t="str">
            <v>m</v>
          </cell>
          <cell r="AC11">
            <v>18.634774345376201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>
            <v>69.678864595594405</v>
          </cell>
          <cell r="E12">
            <v>66.417528880525595</v>
          </cell>
          <cell r="F12">
            <v>37.148565856767902</v>
          </cell>
          <cell r="G12">
            <v>35.676238729390001</v>
          </cell>
          <cell r="H12" t="str">
            <v>xr</v>
          </cell>
          <cell r="I12" t="str">
            <v>xr</v>
          </cell>
          <cell r="J12" t="str">
            <v>xr</v>
          </cell>
          <cell r="K12">
            <v>23.586434351545002</v>
          </cell>
          <cell r="L12">
            <v>31.524648520443801</v>
          </cell>
          <cell r="M12">
            <v>81.200585181418504</v>
          </cell>
          <cell r="N12">
            <v>43.574464522309398</v>
          </cell>
          <cell r="O12">
            <v>30.453915558676499</v>
          </cell>
          <cell r="P12" t="str">
            <v>m</v>
          </cell>
          <cell r="Q12" t="str">
            <v>69.5 [x]</v>
          </cell>
          <cell r="R12">
            <v>83.675293479843802</v>
          </cell>
          <cell r="S12" t="str">
            <v>m</v>
          </cell>
          <cell r="T12">
            <v>11.294561684114701</v>
          </cell>
          <cell r="U12" t="str">
            <v>34.1 [x]</v>
          </cell>
          <cell r="V12">
            <v>53.551266016967702</v>
          </cell>
          <cell r="W12" t="str">
            <v>m [47.6]</v>
          </cell>
          <cell r="X12" t="str">
            <v>12.7 [x]</v>
          </cell>
          <cell r="Y12" t="str">
            <v>28.8 [x]</v>
          </cell>
          <cell r="Z12">
            <v>30.175867242541901</v>
          </cell>
          <cell r="AA12" t="str">
            <v>43.5 [x]</v>
          </cell>
          <cell r="AB12" t="str">
            <v>m</v>
          </cell>
          <cell r="AC12">
            <v>25.336573262958101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50.386419309721397</v>
          </cell>
          <cell r="E13">
            <v>59.030297669406501</v>
          </cell>
          <cell r="F13">
            <v>33.2478680998952</v>
          </cell>
          <cell r="G13">
            <v>35.641845706058596</v>
          </cell>
          <cell r="H13" t="str">
            <v>xr</v>
          </cell>
          <cell r="I13" t="str">
            <v>xr</v>
          </cell>
          <cell r="J13" t="str">
            <v>7.8 [x]</v>
          </cell>
          <cell r="K13">
            <v>24.705096363967701</v>
          </cell>
          <cell r="L13">
            <v>29.2293830235709</v>
          </cell>
          <cell r="M13">
            <v>71.223341599013295</v>
          </cell>
          <cell r="N13">
            <v>36.754648310396902</v>
          </cell>
          <cell r="O13">
            <v>30.2026337483092</v>
          </cell>
          <cell r="P13" t="str">
            <v>m</v>
          </cell>
          <cell r="Q13" t="str">
            <v>64.5 [x]</v>
          </cell>
          <cell r="R13">
            <v>65.609043097373203</v>
          </cell>
          <cell r="S13" t="str">
            <v>m</v>
          </cell>
          <cell r="T13">
            <v>13.850937790503201</v>
          </cell>
          <cell r="U13" t="str">
            <v>31.3 [x]</v>
          </cell>
          <cell r="V13">
            <v>48.596139799529404</v>
          </cell>
          <cell r="W13" t="str">
            <v>m [42.3]</v>
          </cell>
          <cell r="X13" t="str">
            <v>9.3 [x]</v>
          </cell>
          <cell r="Y13" t="str">
            <v>37.2 [x]</v>
          </cell>
          <cell r="Z13" t="str">
            <v>29.8 [x]</v>
          </cell>
          <cell r="AA13" t="str">
            <v>47.2 [x]</v>
          </cell>
          <cell r="AB13" t="str">
            <v>m</v>
          </cell>
          <cell r="AC13">
            <v>21.842024407682601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18.416416305126699</v>
          </cell>
          <cell r="E14" t="str">
            <v>m</v>
          </cell>
          <cell r="F14" t="str">
            <v>m</v>
          </cell>
          <cell r="G14">
            <v>28.260455513706301</v>
          </cell>
          <cell r="H14" t="str">
            <v>m</v>
          </cell>
          <cell r="I14" t="str">
            <v>xr</v>
          </cell>
          <cell r="J14" t="str">
            <v>xr</v>
          </cell>
          <cell r="K14">
            <v>5.9265510964123296</v>
          </cell>
          <cell r="L14">
            <v>25.635605358593601</v>
          </cell>
          <cell r="M14" t="str">
            <v>a</v>
          </cell>
          <cell r="N14">
            <v>21.9720228728739</v>
          </cell>
          <cell r="O14">
            <v>9.0231792667724697</v>
          </cell>
          <cell r="P14" t="str">
            <v>m</v>
          </cell>
          <cell r="Q14" t="str">
            <v>1.1 [x]</v>
          </cell>
          <cell r="R14">
            <v>10.790301409068899</v>
          </cell>
          <cell r="S14" t="str">
            <v>m</v>
          </cell>
          <cell r="T14">
            <v>7.3308479353090004</v>
          </cell>
          <cell r="U14" t="str">
            <v>23.4 [x]</v>
          </cell>
          <cell r="V14">
            <v>25.835489887791599</v>
          </cell>
          <cell r="W14" t="str">
            <v>m [.5]</v>
          </cell>
          <cell r="X14" t="str">
            <v>9.8 [x]</v>
          </cell>
          <cell r="Y14" t="str">
            <v>20.6 [x]</v>
          </cell>
          <cell r="Z14" t="str">
            <v>xr</v>
          </cell>
          <cell r="AA14" t="str">
            <v>54.3 [x]</v>
          </cell>
          <cell r="AB14" t="str">
            <v>m</v>
          </cell>
          <cell r="AC14">
            <v>23.838158147141201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40.815869372020998</v>
          </cell>
          <cell r="E15" t="str">
            <v>m</v>
          </cell>
          <cell r="F15" t="str">
            <v>m</v>
          </cell>
          <cell r="G15">
            <v>39.265152869657101</v>
          </cell>
          <cell r="H15" t="str">
            <v>m</v>
          </cell>
          <cell r="I15" t="str">
            <v>xr</v>
          </cell>
          <cell r="J15" t="str">
            <v>xr</v>
          </cell>
          <cell r="K15">
            <v>12.071411279179101</v>
          </cell>
          <cell r="L15">
            <v>44.924784787244199</v>
          </cell>
          <cell r="M15" t="str">
            <v>a</v>
          </cell>
          <cell r="N15">
            <v>21.0135707773502</v>
          </cell>
          <cell r="O15">
            <v>18.203531490777401</v>
          </cell>
          <cell r="P15" t="str">
            <v>m</v>
          </cell>
          <cell r="Q15" t="str">
            <v>1.9 [x]</v>
          </cell>
          <cell r="R15">
            <v>8.8092300026218595</v>
          </cell>
          <cell r="S15" t="str">
            <v>m</v>
          </cell>
          <cell r="T15">
            <v>8.5301443187472703</v>
          </cell>
          <cell r="U15" t="str">
            <v>27.8 [x]</v>
          </cell>
          <cell r="V15">
            <v>35.844840440568497</v>
          </cell>
          <cell r="W15" t="str">
            <v>m [1.1]</v>
          </cell>
          <cell r="X15" t="str">
            <v>22.4 [x]</v>
          </cell>
          <cell r="Y15" t="str">
            <v>41.1 [x]</v>
          </cell>
          <cell r="Z15" t="str">
            <v>xr</v>
          </cell>
          <cell r="AA15" t="str">
            <v>52.3 [x]</v>
          </cell>
          <cell r="AB15" t="str">
            <v>m</v>
          </cell>
          <cell r="AC15">
            <v>24.9098160715353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29.5412337642043</v>
          </cell>
          <cell r="E16" t="str">
            <v>m</v>
          </cell>
          <cell r="F16" t="str">
            <v>m</v>
          </cell>
          <cell r="G16">
            <v>33.607769054536398</v>
          </cell>
          <cell r="H16" t="str">
            <v>m</v>
          </cell>
          <cell r="I16" t="str">
            <v>xr</v>
          </cell>
          <cell r="J16" t="str">
            <v>5.6 [x]</v>
          </cell>
          <cell r="K16">
            <v>8.9259829949137703</v>
          </cell>
          <cell r="L16">
            <v>35.122867201430601</v>
          </cell>
          <cell r="M16" t="str">
            <v>a</v>
          </cell>
          <cell r="N16">
            <v>21.496672872088698</v>
          </cell>
          <cell r="O16">
            <v>13.504986989748501</v>
          </cell>
          <cell r="P16" t="str">
            <v>m</v>
          </cell>
          <cell r="Q16" t="str">
            <v>1.5 [x]</v>
          </cell>
          <cell r="R16">
            <v>9.8101562066153392</v>
          </cell>
          <cell r="S16" t="str">
            <v>m</v>
          </cell>
          <cell r="T16">
            <v>7.9168533319824599</v>
          </cell>
          <cell r="U16" t="str">
            <v>25.6 [x]</v>
          </cell>
          <cell r="V16">
            <v>30.722868003480599</v>
          </cell>
          <cell r="W16" t="str">
            <v>m [.8]</v>
          </cell>
          <cell r="X16" t="str">
            <v>16.2 [x]</v>
          </cell>
          <cell r="Y16" t="str">
            <v>30.6 [x]</v>
          </cell>
          <cell r="Z16" t="str">
            <v>xr</v>
          </cell>
          <cell r="AA16" t="str">
            <v>53.3 [x]</v>
          </cell>
          <cell r="AB16" t="str">
            <v>m</v>
          </cell>
          <cell r="AC16">
            <v>24.340676243113101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A1-4a"/>
      <sheetName val="Tab_A1-4b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A5-2a"/>
      <sheetName val="Tab_A5-2b"/>
      <sheetName val="Tab_A5-2c"/>
    </sheetNames>
    <sheetDataSet>
      <sheetData sheetId="0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A5-5a"/>
      <sheetName val="Tab_A5-5b"/>
      <sheetName val="Tab_A5-5c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tistikportal.de/" TargetMode="External"/><Relationship Id="rId2" Type="http://schemas.openxmlformats.org/officeDocument/2006/relationships/hyperlink" Target="mailto:bildungsstatistik@destatis.de" TargetMode="External"/><Relationship Id="rId1" Type="http://schemas.openxmlformats.org/officeDocument/2006/relationships/hyperlink" Target="http://www.destatis.de/jetspeed/portal/cms/Sites/destatis/Internet/DE/Navigation/TopNav/Kontakte.psml;jsessionid=8218040DF211E2B86A4C23D634AE92AD.internethttp:/www.destatis.de/jetspeed/portal/cms/Sites/destatis/Internet/DE/Navigation/TopNav/Kontakte.psml" TargetMode="Externa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showGridLines="0" tabSelected="1" zoomScaleNormal="100" workbookViewId="0">
      <selection sqref="A1:B1"/>
    </sheetView>
  </sheetViews>
  <sheetFormatPr baseColWidth="10" defaultRowHeight="12.75"/>
  <cols>
    <col min="1" max="1" width="1.7109375" style="568" customWidth="1"/>
    <col min="2" max="2" width="17" style="568" customWidth="1"/>
    <col min="3" max="3" width="11.42578125" style="568"/>
    <col min="4" max="4" width="10.85546875" style="568" customWidth="1"/>
    <col min="5" max="5" width="9.28515625" style="568" customWidth="1"/>
    <col min="6" max="6" width="8.7109375" style="568" customWidth="1"/>
    <col min="7" max="7" width="13.28515625" style="568" customWidth="1"/>
    <col min="8" max="8" width="10.5703125" style="568" customWidth="1"/>
    <col min="9" max="16384" width="11.42578125" style="568"/>
  </cols>
  <sheetData>
    <row r="1" spans="1:8" ht="15" customHeight="1">
      <c r="A1" s="797" t="s">
        <v>419</v>
      </c>
      <c r="B1" s="797"/>
      <c r="G1" s="798" t="s">
        <v>420</v>
      </c>
      <c r="H1" s="798"/>
    </row>
  </sheetData>
  <mergeCells count="2">
    <mergeCell ref="A1:B1"/>
    <mergeCell ref="G1:H1"/>
  </mergeCells>
  <hyperlinks>
    <hyperlink ref="A1" location="Impressum!A1" display="Zum Impressum"/>
    <hyperlink ref="G1:H1" location="Inhalt!A1" display="Zum Inhalt"/>
  </hyperlinks>
  <pageMargins left="0.59055118110236227" right="0.39370078740157483" top="0.59055118110236227" bottom="0.59055118110236227" header="0" footer="0"/>
  <pageSetup paperSize="9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pane xSplit="1" ySplit="8" topLeftCell="B9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ColWidth="9.140625" defaultRowHeight="12.75"/>
  <cols>
    <col min="1" max="1" width="24" style="87" customWidth="1"/>
    <col min="2" max="2" width="10.7109375" style="88" bestFit="1" customWidth="1"/>
    <col min="3" max="4" width="10.7109375" style="88" customWidth="1"/>
    <col min="5" max="6" width="9.42578125" style="88" bestFit="1" customWidth="1"/>
    <col min="7" max="16384" width="9.140625" style="74"/>
  </cols>
  <sheetData>
    <row r="1" spans="1:6">
      <c r="A1" s="569" t="s">
        <v>421</v>
      </c>
      <c r="B1" s="612"/>
      <c r="F1" s="5"/>
    </row>
    <row r="2" spans="1:6">
      <c r="F2" s="5"/>
    </row>
    <row r="3" spans="1:6" s="97" customFormat="1" ht="15.75">
      <c r="A3" s="7" t="s">
        <v>85</v>
      </c>
      <c r="B3" s="49"/>
      <c r="C3" s="49"/>
      <c r="D3" s="49"/>
      <c r="E3" s="49"/>
    </row>
    <row r="4" spans="1:6" ht="15" customHeight="1">
      <c r="A4" s="815" t="s">
        <v>86</v>
      </c>
      <c r="B4" s="815"/>
      <c r="C4" s="815"/>
      <c r="D4" s="815"/>
      <c r="E4" s="815"/>
      <c r="F4" s="815"/>
    </row>
    <row r="5" spans="1:6" ht="15" customHeight="1">
      <c r="A5" s="105" t="s">
        <v>87</v>
      </c>
      <c r="B5" s="106"/>
      <c r="C5" s="106"/>
      <c r="D5" s="106"/>
      <c r="E5" s="106"/>
      <c r="F5" s="106"/>
    </row>
    <row r="6" spans="1:6" ht="12.75" customHeight="1">
      <c r="A6" s="106"/>
      <c r="B6" s="105"/>
      <c r="C6" s="105"/>
      <c r="D6" s="105"/>
      <c r="E6" s="105"/>
      <c r="F6" s="105"/>
    </row>
    <row r="7" spans="1:6">
      <c r="A7" s="107"/>
      <c r="B7" s="13" t="s">
        <v>88</v>
      </c>
      <c r="C7" s="13"/>
      <c r="D7" s="13"/>
      <c r="E7" s="13"/>
      <c r="F7" s="13"/>
    </row>
    <row r="8" spans="1:6">
      <c r="A8" s="107" t="s">
        <v>17</v>
      </c>
      <c r="B8" s="32" t="s">
        <v>69</v>
      </c>
      <c r="C8" s="32" t="s">
        <v>70</v>
      </c>
      <c r="D8" s="108" t="s">
        <v>71</v>
      </c>
      <c r="E8" s="108" t="s">
        <v>72</v>
      </c>
      <c r="F8" s="108" t="s">
        <v>73</v>
      </c>
    </row>
    <row r="9" spans="1:6" ht="15" customHeight="1">
      <c r="A9" s="659" t="s">
        <v>2</v>
      </c>
      <c r="B9" s="668">
        <v>85.906352326803585</v>
      </c>
      <c r="C9" s="234">
        <v>88.466656129608594</v>
      </c>
      <c r="D9" s="234">
        <v>85.167682388370181</v>
      </c>
      <c r="E9" s="234">
        <v>86.180151391703077</v>
      </c>
      <c r="F9" s="234">
        <v>83.711819761639077</v>
      </c>
    </row>
    <row r="10" spans="1:6" ht="15" customHeight="1">
      <c r="A10" s="660" t="s">
        <v>1</v>
      </c>
      <c r="B10" s="670">
        <v>88.112350814621962</v>
      </c>
      <c r="C10" s="236">
        <v>90.355766392502801</v>
      </c>
      <c r="D10" s="236">
        <v>88.167980943805986</v>
      </c>
      <c r="E10" s="236">
        <v>88.179648982140733</v>
      </c>
      <c r="F10" s="236">
        <v>85.795705784170636</v>
      </c>
    </row>
    <row r="11" spans="1:6" ht="15" customHeight="1">
      <c r="A11" s="659" t="s">
        <v>3</v>
      </c>
      <c r="B11" s="668">
        <v>86.183453914607583</v>
      </c>
      <c r="C11" s="234">
        <v>88.165784832451493</v>
      </c>
      <c r="D11" s="234">
        <v>84.722431447590736</v>
      </c>
      <c r="E11" s="234">
        <v>86.317893472467247</v>
      </c>
      <c r="F11" s="234">
        <v>84.901099521252092</v>
      </c>
    </row>
    <row r="12" spans="1:6" ht="15" customHeight="1">
      <c r="A12" s="660" t="s">
        <v>4</v>
      </c>
      <c r="B12" s="670">
        <v>93.596957430555179</v>
      </c>
      <c r="C12" s="236">
        <v>90.434211063785554</v>
      </c>
      <c r="D12" s="236">
        <v>92.651215375918582</v>
      </c>
      <c r="E12" s="236">
        <v>95.428047679623972</v>
      </c>
      <c r="F12" s="236">
        <v>94.409736739709928</v>
      </c>
    </row>
    <row r="13" spans="1:6" ht="15" customHeight="1">
      <c r="A13" s="659" t="s">
        <v>5</v>
      </c>
      <c r="B13" s="668">
        <v>81.576576326049349</v>
      </c>
      <c r="C13" s="234">
        <v>81.431368689327925</v>
      </c>
      <c r="D13" s="234">
        <v>78.519694957488454</v>
      </c>
      <c r="E13" s="234">
        <v>82.079883832764438</v>
      </c>
      <c r="F13" s="234">
        <v>83.766342009382527</v>
      </c>
    </row>
    <row r="14" spans="1:6" ht="15" customHeight="1">
      <c r="A14" s="660" t="s">
        <v>6</v>
      </c>
      <c r="B14" s="670">
        <v>85.778961670341147</v>
      </c>
      <c r="C14" s="236">
        <v>89.258588052545377</v>
      </c>
      <c r="D14" s="236">
        <v>86.133387079895044</v>
      </c>
      <c r="E14" s="236">
        <v>84.646351610102073</v>
      </c>
      <c r="F14" s="236">
        <v>81.608759976042137</v>
      </c>
    </row>
    <row r="15" spans="1:6" ht="15" customHeight="1">
      <c r="A15" s="659" t="s">
        <v>7</v>
      </c>
      <c r="B15" s="668">
        <v>85.31249797949458</v>
      </c>
      <c r="C15" s="234">
        <v>86.788086657721777</v>
      </c>
      <c r="D15" s="234">
        <v>84.390757903082729</v>
      </c>
      <c r="E15" s="234">
        <v>85.011804128397756</v>
      </c>
      <c r="F15" s="234">
        <v>85.136588718640226</v>
      </c>
    </row>
    <row r="16" spans="1:6" ht="15" customHeight="1">
      <c r="A16" s="660" t="s">
        <v>8</v>
      </c>
      <c r="B16" s="670">
        <v>92.462565751699088</v>
      </c>
      <c r="C16" s="236">
        <v>89.399133565939891</v>
      </c>
      <c r="D16" s="236">
        <v>90.021166422980102</v>
      </c>
      <c r="E16" s="236">
        <v>95.27776236634989</v>
      </c>
      <c r="F16" s="236">
        <v>93.784959602237421</v>
      </c>
    </row>
    <row r="17" spans="1:6" ht="15" customHeight="1">
      <c r="A17" s="659" t="s">
        <v>9</v>
      </c>
      <c r="B17" s="668">
        <v>85.341903748661338</v>
      </c>
      <c r="C17" s="234">
        <v>84.107009339872491</v>
      </c>
      <c r="D17" s="234">
        <v>85.472293721601844</v>
      </c>
      <c r="E17" s="234">
        <v>86.511465803162963</v>
      </c>
      <c r="F17" s="234">
        <v>84.897755318973751</v>
      </c>
    </row>
    <row r="18" spans="1:6" ht="15" customHeight="1">
      <c r="A18" s="660" t="s">
        <v>10</v>
      </c>
      <c r="B18" s="670">
        <v>82.044077946963199</v>
      </c>
      <c r="C18" s="236">
        <v>82.982765240447847</v>
      </c>
      <c r="D18" s="236">
        <v>80.63651379293583</v>
      </c>
      <c r="E18" s="236">
        <v>83.122276300959825</v>
      </c>
      <c r="F18" s="236">
        <v>81.140572340426402</v>
      </c>
    </row>
    <row r="19" spans="1:6" ht="15" customHeight="1">
      <c r="A19" s="659" t="s">
        <v>11</v>
      </c>
      <c r="B19" s="668">
        <v>83.124480842377977</v>
      </c>
      <c r="C19" s="234">
        <v>83.994007740002502</v>
      </c>
      <c r="D19" s="234">
        <v>83.577613722400486</v>
      </c>
      <c r="E19" s="234">
        <v>84.513116354591233</v>
      </c>
      <c r="F19" s="234">
        <v>80.450761352113659</v>
      </c>
    </row>
    <row r="20" spans="1:6" ht="15" customHeight="1">
      <c r="A20" s="660" t="s">
        <v>12</v>
      </c>
      <c r="B20" s="670">
        <v>84.186991273202352</v>
      </c>
      <c r="C20" s="236">
        <v>83.259367953902867</v>
      </c>
      <c r="D20" s="236">
        <v>84.697973289175295</v>
      </c>
      <c r="E20" s="236">
        <v>85.741742251540003</v>
      </c>
      <c r="F20" s="236">
        <v>82.85381620135901</v>
      </c>
    </row>
    <row r="21" spans="1:6" ht="15" customHeight="1">
      <c r="A21" s="659" t="s">
        <v>13</v>
      </c>
      <c r="B21" s="668">
        <v>95.443339702048718</v>
      </c>
      <c r="C21" s="234">
        <v>92.975845158791913</v>
      </c>
      <c r="D21" s="234">
        <v>94.504501292824145</v>
      </c>
      <c r="E21" s="234">
        <v>96.641120432009373</v>
      </c>
      <c r="F21" s="234">
        <v>97.186354832923854</v>
      </c>
    </row>
    <row r="22" spans="1:6" ht="15" customHeight="1">
      <c r="A22" s="660" t="s">
        <v>14</v>
      </c>
      <c r="B22" s="670">
        <v>93.107738445675409</v>
      </c>
      <c r="C22" s="236">
        <v>88.590028925267333</v>
      </c>
      <c r="D22" s="236">
        <v>92.842410234185664</v>
      </c>
      <c r="E22" s="236">
        <v>95.019914778100429</v>
      </c>
      <c r="F22" s="236">
        <v>94.60527547822447</v>
      </c>
    </row>
    <row r="23" spans="1:6" ht="15" customHeight="1">
      <c r="A23" s="659" t="s">
        <v>15</v>
      </c>
      <c r="B23" s="668">
        <v>87.705801721368658</v>
      </c>
      <c r="C23" s="234">
        <v>84.289383164745928</v>
      </c>
      <c r="D23" s="234">
        <v>87.970515178294178</v>
      </c>
      <c r="E23" s="234">
        <v>89.467268328874098</v>
      </c>
      <c r="F23" s="234">
        <v>88.189733382080121</v>
      </c>
    </row>
    <row r="24" spans="1:6" ht="15" customHeight="1">
      <c r="A24" s="660" t="s">
        <v>16</v>
      </c>
      <c r="B24" s="670">
        <v>95.15775801628476</v>
      </c>
      <c r="C24" s="236">
        <v>91.620810126017133</v>
      </c>
      <c r="D24" s="236">
        <v>93.623309622135451</v>
      </c>
      <c r="E24" s="236">
        <v>96.712668011423801</v>
      </c>
      <c r="F24" s="236">
        <v>97.532044515486945</v>
      </c>
    </row>
    <row r="25" spans="1:6" ht="15" customHeight="1">
      <c r="A25" s="64" t="s">
        <v>0</v>
      </c>
      <c r="B25" s="672">
        <v>86.47650253006681</v>
      </c>
      <c r="C25" s="238">
        <v>87.014338099650942</v>
      </c>
      <c r="D25" s="238">
        <v>85.757739649105659</v>
      </c>
      <c r="E25" s="238">
        <v>87.191886073696139</v>
      </c>
      <c r="F25" s="238">
        <v>85.775036872472867</v>
      </c>
    </row>
    <row r="26" spans="1:6" ht="15" customHeight="1">
      <c r="A26" s="64" t="s">
        <v>26</v>
      </c>
      <c r="B26" s="672">
        <v>78.011529999999993</v>
      </c>
      <c r="C26" s="238">
        <v>84.249613999999994</v>
      </c>
      <c r="D26" s="238">
        <v>81.623428000000004</v>
      </c>
      <c r="E26" s="238">
        <v>76.320008000000001</v>
      </c>
      <c r="F26" s="238">
        <v>68.723343999999997</v>
      </c>
    </row>
    <row r="27" spans="1:6" ht="12.75" customHeight="1"/>
    <row r="28" spans="1:6" ht="12.75" customHeight="1">
      <c r="B28" s="109"/>
      <c r="C28" s="109"/>
      <c r="D28" s="109"/>
      <c r="E28" s="109"/>
      <c r="F28" s="109"/>
    </row>
    <row r="29" spans="1:6" s="616" customFormat="1" ht="12.75" customHeight="1">
      <c r="A29" s="634" t="s">
        <v>527</v>
      </c>
      <c r="B29" s="635"/>
      <c r="C29" s="635"/>
      <c r="D29" s="635"/>
      <c r="E29" s="635"/>
      <c r="F29" s="635"/>
    </row>
  </sheetData>
  <mergeCells count="1">
    <mergeCell ref="A4:F4"/>
  </mergeCells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horizontalDpi="1200" verticalDpi="1200" r:id="rId1"/>
  <headerFooter alignWithMargins="0">
    <oddHeader>&amp;C-11-</oddHeader>
    <oddFooter>&amp;CStatistische Ämter des Bundes und der Länder, Internationale Bildungsindikatoren, 2017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zoomScaleNormal="100" workbookViewId="0"/>
  </sheetViews>
  <sheetFormatPr baseColWidth="10" defaultColWidth="9.140625" defaultRowHeight="12.75"/>
  <cols>
    <col min="1" max="1" width="24.42578125" style="110" customWidth="1"/>
    <col min="2" max="2" width="11.42578125" style="110" customWidth="1"/>
    <col min="3" max="7" width="10.7109375" style="74" customWidth="1"/>
    <col min="8" max="16384" width="9.140625" style="74"/>
  </cols>
  <sheetData>
    <row r="1" spans="1:7">
      <c r="A1" s="569" t="s">
        <v>421</v>
      </c>
      <c r="B1" s="612"/>
      <c r="G1" s="111"/>
    </row>
    <row r="2" spans="1:7">
      <c r="G2" s="111"/>
    </row>
    <row r="3" spans="1:7" s="97" customFormat="1" ht="15.75">
      <c r="A3" s="73" t="s">
        <v>89</v>
      </c>
      <c r="B3" s="74"/>
      <c r="C3" s="74"/>
      <c r="D3" s="74"/>
      <c r="E3" s="74"/>
      <c r="F3" s="74"/>
    </row>
    <row r="4" spans="1:7" ht="15" customHeight="1">
      <c r="A4" s="816" t="s">
        <v>86</v>
      </c>
      <c r="B4" s="816"/>
      <c r="C4" s="816"/>
      <c r="D4" s="816"/>
      <c r="E4" s="816"/>
      <c r="F4" s="816"/>
      <c r="G4" s="802"/>
    </row>
    <row r="5" spans="1:7" ht="15" customHeight="1">
      <c r="A5" s="112" t="s">
        <v>90</v>
      </c>
      <c r="B5" s="113"/>
      <c r="C5" s="113"/>
      <c r="D5" s="113"/>
      <c r="E5" s="113"/>
      <c r="F5" s="113"/>
      <c r="G5" s="114"/>
    </row>
    <row r="6" spans="1:7" ht="12.75" customHeight="1">
      <c r="A6" s="113"/>
      <c r="B6" s="113"/>
      <c r="C6" s="113"/>
      <c r="D6" s="113"/>
      <c r="E6" s="113"/>
      <c r="F6" s="113"/>
      <c r="G6" s="115"/>
    </row>
    <row r="7" spans="1:7" ht="12.75" customHeight="1">
      <c r="A7" s="116"/>
      <c r="B7" s="116"/>
      <c r="C7" s="80" t="s">
        <v>88</v>
      </c>
      <c r="D7" s="80"/>
      <c r="E7" s="80"/>
      <c r="F7" s="80"/>
      <c r="G7" s="80"/>
    </row>
    <row r="8" spans="1:7" ht="12.75" customHeight="1">
      <c r="A8" s="81" t="s">
        <v>17</v>
      </c>
      <c r="B8" s="81" t="s">
        <v>19</v>
      </c>
      <c r="C8" s="82" t="s">
        <v>69</v>
      </c>
      <c r="D8" s="82" t="s">
        <v>70</v>
      </c>
      <c r="E8" s="82" t="s">
        <v>71</v>
      </c>
      <c r="F8" s="82" t="s">
        <v>72</v>
      </c>
      <c r="G8" s="82" t="s">
        <v>73</v>
      </c>
    </row>
    <row r="9" spans="1:7" ht="12.75" customHeight="1">
      <c r="A9" s="659" t="s">
        <v>2</v>
      </c>
      <c r="B9" s="447" t="s">
        <v>76</v>
      </c>
      <c r="C9" s="668">
        <v>87.926616227901391</v>
      </c>
      <c r="D9" s="234">
        <v>88.290167402205526</v>
      </c>
      <c r="E9" s="234">
        <v>86.463235803350187</v>
      </c>
      <c r="F9" s="234">
        <v>88.072046250899945</v>
      </c>
      <c r="G9" s="234">
        <v>88.728290580613404</v>
      </c>
    </row>
    <row r="10" spans="1:7" ht="12.75" customHeight="1">
      <c r="A10" s="659"/>
      <c r="B10" s="447" t="s">
        <v>77</v>
      </c>
      <c r="C10" s="668">
        <v>83.844713512969506</v>
      </c>
      <c r="D10" s="234">
        <v>88.656737580443533</v>
      </c>
      <c r="E10" s="234">
        <v>83.876045770024405</v>
      </c>
      <c r="F10" s="234">
        <v>84.241975025749369</v>
      </c>
      <c r="G10" s="234">
        <v>78.782019503178418</v>
      </c>
    </row>
    <row r="11" spans="1:7" ht="12.75" customHeight="1">
      <c r="A11" s="683" t="s">
        <v>1</v>
      </c>
      <c r="B11" s="661" t="s">
        <v>76</v>
      </c>
      <c r="C11" s="676">
        <v>90.234976519757424</v>
      </c>
      <c r="D11" s="408">
        <v>90.34441749836769</v>
      </c>
      <c r="E11" s="408">
        <v>88.611169967164443</v>
      </c>
      <c r="F11" s="408">
        <v>90.275324914915828</v>
      </c>
      <c r="G11" s="408">
        <v>91.640919912333047</v>
      </c>
    </row>
    <row r="12" spans="1:7" ht="12.75" customHeight="1">
      <c r="A12" s="683"/>
      <c r="B12" s="661" t="s">
        <v>77</v>
      </c>
      <c r="C12" s="676">
        <v>85.963591687245199</v>
      </c>
      <c r="D12" s="408">
        <v>90.368004529286495</v>
      </c>
      <c r="E12" s="408">
        <v>87.716160330543417</v>
      </c>
      <c r="F12" s="408">
        <v>86.071552152421887</v>
      </c>
      <c r="G12" s="408">
        <v>80.109871165714679</v>
      </c>
    </row>
    <row r="13" spans="1:7" ht="12.75" customHeight="1">
      <c r="A13" s="659" t="s">
        <v>3</v>
      </c>
      <c r="B13" s="447" t="s">
        <v>76</v>
      </c>
      <c r="C13" s="668">
        <v>85.958242789772726</v>
      </c>
      <c r="D13" s="234">
        <v>86.425182309569067</v>
      </c>
      <c r="E13" s="234">
        <v>84.866092693853602</v>
      </c>
      <c r="F13" s="234">
        <v>86.546500263138128</v>
      </c>
      <c r="G13" s="234">
        <v>85.873525538112489</v>
      </c>
    </row>
    <row r="14" spans="1:7" ht="12.75" customHeight="1">
      <c r="A14" s="659"/>
      <c r="B14" s="447" t="s">
        <v>77</v>
      </c>
      <c r="C14" s="668">
        <v>86.408221414174506</v>
      </c>
      <c r="D14" s="234">
        <v>89.86268864700007</v>
      </c>
      <c r="E14" s="234">
        <v>84.567812758207864</v>
      </c>
      <c r="F14" s="234">
        <v>86.090277699691526</v>
      </c>
      <c r="G14" s="234">
        <v>83.969820562158773</v>
      </c>
    </row>
    <row r="15" spans="1:7" ht="12.75" customHeight="1">
      <c r="A15" s="683" t="s">
        <v>4</v>
      </c>
      <c r="B15" s="661" t="s">
        <v>76</v>
      </c>
      <c r="C15" s="676">
        <v>93.230405957678698</v>
      </c>
      <c r="D15" s="408">
        <v>88.920294777127751</v>
      </c>
      <c r="E15" s="408">
        <v>91.566272880695848</v>
      </c>
      <c r="F15" s="408">
        <v>95.237301168209129</v>
      </c>
      <c r="G15" s="408">
        <v>95.209047555206553</v>
      </c>
    </row>
    <row r="16" spans="1:7" ht="12.75" customHeight="1">
      <c r="A16" s="683"/>
      <c r="B16" s="661" t="s">
        <v>77</v>
      </c>
      <c r="C16" s="676">
        <v>93.974313724077803</v>
      </c>
      <c r="D16" s="408">
        <v>91.998610030443345</v>
      </c>
      <c r="E16" s="408">
        <v>93.847112677569797</v>
      </c>
      <c r="F16" s="408">
        <v>95.618032349231783</v>
      </c>
      <c r="G16" s="408">
        <v>93.594604750123196</v>
      </c>
    </row>
    <row r="17" spans="1:7" ht="12.75" customHeight="1">
      <c r="A17" s="659" t="s">
        <v>5</v>
      </c>
      <c r="B17" s="447" t="s">
        <v>76</v>
      </c>
      <c r="C17" s="668">
        <v>84.052210928676928</v>
      </c>
      <c r="D17" s="234">
        <v>83.846184231316158</v>
      </c>
      <c r="E17" s="234">
        <v>81.409717893824023</v>
      </c>
      <c r="F17" s="234">
        <v>84.220610618676687</v>
      </c>
      <c r="G17" s="234">
        <v>86.467473895779221</v>
      </c>
    </row>
    <row r="18" spans="1:7" ht="12.75" customHeight="1">
      <c r="A18" s="659"/>
      <c r="B18" s="447" t="s">
        <v>77</v>
      </c>
      <c r="C18" s="668">
        <v>78.97725005557804</v>
      </c>
      <c r="D18" s="234">
        <v>78.767541183648561</v>
      </c>
      <c r="E18" s="234">
        <v>75.572096626912781</v>
      </c>
      <c r="F18" s="234">
        <v>79.697675808089855</v>
      </c>
      <c r="G18" s="234">
        <v>81.211938777872959</v>
      </c>
    </row>
    <row r="19" spans="1:7" ht="12.75" customHeight="1">
      <c r="A19" s="683" t="s">
        <v>6</v>
      </c>
      <c r="B19" s="661" t="s">
        <v>76</v>
      </c>
      <c r="C19" s="676">
        <v>86.10618037843345</v>
      </c>
      <c r="D19" s="408">
        <v>88.353861113361972</v>
      </c>
      <c r="E19" s="408">
        <v>86.70823482144236</v>
      </c>
      <c r="F19" s="408">
        <v>85.453476365305193</v>
      </c>
      <c r="G19" s="408">
        <v>82.783878978046062</v>
      </c>
    </row>
    <row r="20" spans="1:7" ht="12.75" customHeight="1">
      <c r="A20" s="683"/>
      <c r="B20" s="661" t="s">
        <v>77</v>
      </c>
      <c r="C20" s="676">
        <v>85.451205313873075</v>
      </c>
      <c r="D20" s="408">
        <v>90.154493159308103</v>
      </c>
      <c r="E20" s="408">
        <v>85.555512346879269</v>
      </c>
      <c r="F20" s="408">
        <v>83.817225683856975</v>
      </c>
      <c r="G20" s="408">
        <v>80.467228417175448</v>
      </c>
    </row>
    <row r="21" spans="1:7" ht="12.75" customHeight="1">
      <c r="A21" s="659" t="s">
        <v>7</v>
      </c>
      <c r="B21" s="447" t="s">
        <v>76</v>
      </c>
      <c r="C21" s="668">
        <v>86.978272494441498</v>
      </c>
      <c r="D21" s="234">
        <v>86.723120259590303</v>
      </c>
      <c r="E21" s="234">
        <v>84.900617269547951</v>
      </c>
      <c r="F21" s="234">
        <v>87.00703130605315</v>
      </c>
      <c r="G21" s="234">
        <v>89.115844060970304</v>
      </c>
    </row>
    <row r="22" spans="1:7" ht="12.75" customHeight="1">
      <c r="A22" s="659"/>
      <c r="B22" s="447" t="s">
        <v>77</v>
      </c>
      <c r="C22" s="668">
        <v>83.638711988724467</v>
      </c>
      <c r="D22" s="234">
        <v>86.856029394236202</v>
      </c>
      <c r="E22" s="234">
        <v>83.88605595319568</v>
      </c>
      <c r="F22" s="234">
        <v>83.00625443239322</v>
      </c>
      <c r="G22" s="234">
        <v>81.224459908256435</v>
      </c>
    </row>
    <row r="23" spans="1:7" ht="12.75" customHeight="1">
      <c r="A23" s="683" t="s">
        <v>8</v>
      </c>
      <c r="B23" s="661" t="s">
        <v>76</v>
      </c>
      <c r="C23" s="676">
        <v>92.265743224652624</v>
      </c>
      <c r="D23" s="408">
        <v>89.689704735690071</v>
      </c>
      <c r="E23" s="408">
        <v>88.349593413398566</v>
      </c>
      <c r="F23" s="408">
        <v>95.457504804486803</v>
      </c>
      <c r="G23" s="408">
        <v>94.171605877346906</v>
      </c>
    </row>
    <row r="24" spans="1:7" ht="12.75" customHeight="1">
      <c r="A24" s="683"/>
      <c r="B24" s="661" t="s">
        <v>77</v>
      </c>
      <c r="C24" s="676">
        <v>92.670548990784184</v>
      </c>
      <c r="D24" s="408">
        <v>89.059390616017325</v>
      </c>
      <c r="E24" s="408">
        <v>91.829397018076264</v>
      </c>
      <c r="F24" s="408">
        <v>95.094230815438948</v>
      </c>
      <c r="G24" s="408">
        <v>93.410191139035646</v>
      </c>
    </row>
    <row r="25" spans="1:7" ht="12.75" customHeight="1">
      <c r="A25" s="659" t="s">
        <v>9</v>
      </c>
      <c r="B25" s="447" t="s">
        <v>76</v>
      </c>
      <c r="C25" s="668">
        <v>86.832195098044195</v>
      </c>
      <c r="D25" s="234">
        <v>83.51505295371156</v>
      </c>
      <c r="E25" s="234">
        <v>86.57459481982518</v>
      </c>
      <c r="F25" s="234">
        <v>88.088739077069633</v>
      </c>
      <c r="G25" s="234">
        <v>88.578873823155106</v>
      </c>
    </row>
    <row r="26" spans="1:7" ht="12.75" customHeight="1">
      <c r="A26" s="659"/>
      <c r="B26" s="447" t="s">
        <v>77</v>
      </c>
      <c r="C26" s="668">
        <v>83.820114191633508</v>
      </c>
      <c r="D26" s="234">
        <v>84.767562398906165</v>
      </c>
      <c r="E26" s="234">
        <v>84.377262310180129</v>
      </c>
      <c r="F26" s="234">
        <v>84.936955388737019</v>
      </c>
      <c r="G26" s="234">
        <v>81.233480819497373</v>
      </c>
    </row>
    <row r="27" spans="1:7" ht="12.75" customHeight="1">
      <c r="A27" s="683" t="s">
        <v>10</v>
      </c>
      <c r="B27" s="661" t="s">
        <v>76</v>
      </c>
      <c r="C27" s="676">
        <v>83.806212378489832</v>
      </c>
      <c r="D27" s="408">
        <v>82.747710809246627</v>
      </c>
      <c r="E27" s="408">
        <v>81.928135424864266</v>
      </c>
      <c r="F27" s="408">
        <v>85.523428220300161</v>
      </c>
      <c r="G27" s="408">
        <v>84.451967658632029</v>
      </c>
    </row>
    <row r="28" spans="1:7" ht="12.75" customHeight="1">
      <c r="A28" s="683"/>
      <c r="B28" s="661" t="s">
        <v>77</v>
      </c>
      <c r="C28" s="676">
        <v>80.293072290689921</v>
      </c>
      <c r="D28" s="408">
        <v>83.227961589223128</v>
      </c>
      <c r="E28" s="408">
        <v>79.332735713555252</v>
      </c>
      <c r="F28" s="408">
        <v>80.750276753642524</v>
      </c>
      <c r="G28" s="408">
        <v>78.009314401830267</v>
      </c>
    </row>
    <row r="29" spans="1:7" ht="12.75" customHeight="1">
      <c r="A29" s="659" t="s">
        <v>11</v>
      </c>
      <c r="B29" s="447" t="s">
        <v>76</v>
      </c>
      <c r="C29" s="668">
        <v>85.006382178150091</v>
      </c>
      <c r="D29" s="234">
        <v>83.94524135955308</v>
      </c>
      <c r="E29" s="234">
        <v>83.794720086369196</v>
      </c>
      <c r="F29" s="234">
        <v>86.206383320731817</v>
      </c>
      <c r="G29" s="234">
        <v>85.484537199428487</v>
      </c>
    </row>
    <row r="30" spans="1:7" ht="12.75" customHeight="1">
      <c r="A30" s="659"/>
      <c r="B30" s="447" t="s">
        <v>77</v>
      </c>
      <c r="C30" s="668">
        <v>81.228847787477449</v>
      </c>
      <c r="D30" s="234">
        <v>84.04394897449572</v>
      </c>
      <c r="E30" s="234">
        <v>83.361833973892288</v>
      </c>
      <c r="F30" s="234">
        <v>82.835140786706745</v>
      </c>
      <c r="G30" s="234">
        <v>75.348623349529248</v>
      </c>
    </row>
    <row r="31" spans="1:7" ht="12.75" customHeight="1">
      <c r="A31" s="683" t="s">
        <v>12</v>
      </c>
      <c r="B31" s="661" t="s">
        <v>76</v>
      </c>
      <c r="C31" s="676">
        <v>86.660185195299846</v>
      </c>
      <c r="D31" s="408">
        <v>83.809618971489471</v>
      </c>
      <c r="E31" s="408">
        <v>86.201274640580991</v>
      </c>
      <c r="F31" s="408">
        <v>87.310326784949822</v>
      </c>
      <c r="G31" s="408">
        <v>88.506528302379991</v>
      </c>
    </row>
    <row r="32" spans="1:7" ht="12.75" customHeight="1">
      <c r="A32" s="683"/>
      <c r="B32" s="661" t="s">
        <v>77</v>
      </c>
      <c r="C32" s="676">
        <v>81.672282614726257</v>
      </c>
      <c r="D32" s="408">
        <v>82.61886807046038</v>
      </c>
      <c r="E32" s="408">
        <v>83.27295637108206</v>
      </c>
      <c r="F32" s="408">
        <v>84.107664143288332</v>
      </c>
      <c r="G32" s="408">
        <v>77.490422643474375</v>
      </c>
    </row>
    <row r="33" spans="1:7" ht="12.75" customHeight="1">
      <c r="A33" s="659" t="s">
        <v>13</v>
      </c>
      <c r="B33" s="447" t="s">
        <v>76</v>
      </c>
      <c r="C33" s="668">
        <v>95.034899814523399</v>
      </c>
      <c r="D33" s="234">
        <v>92.24256576270588</v>
      </c>
      <c r="E33" s="234">
        <v>94.039119146376208</v>
      </c>
      <c r="F33" s="234">
        <v>96.631134550763136</v>
      </c>
      <c r="G33" s="234">
        <v>96.890800391657578</v>
      </c>
    </row>
    <row r="34" spans="1:7" ht="12.75" customHeight="1">
      <c r="A34" s="659"/>
      <c r="B34" s="447" t="s">
        <v>77</v>
      </c>
      <c r="C34" s="668">
        <v>95.874682437949701</v>
      </c>
      <c r="D34" s="234">
        <v>93.790696851925375</v>
      </c>
      <c r="E34" s="234">
        <v>95.028523766832123</v>
      </c>
      <c r="F34" s="234">
        <v>96.652557621454903</v>
      </c>
      <c r="G34" s="234">
        <v>97.473061113344301</v>
      </c>
    </row>
    <row r="35" spans="1:7" ht="12.75" customHeight="1">
      <c r="A35" s="683" t="s">
        <v>14</v>
      </c>
      <c r="B35" s="661" t="s">
        <v>76</v>
      </c>
      <c r="C35" s="676">
        <v>92.559692301384416</v>
      </c>
      <c r="D35" s="408">
        <v>87.850218041590082</v>
      </c>
      <c r="E35" s="408">
        <v>91.76482977539078</v>
      </c>
      <c r="F35" s="408">
        <v>94.164421442663453</v>
      </c>
      <c r="G35" s="408">
        <v>95.152923346093189</v>
      </c>
    </row>
    <row r="36" spans="1:7" ht="12.75" customHeight="1">
      <c r="A36" s="683"/>
      <c r="B36" s="661" t="s">
        <v>77</v>
      </c>
      <c r="C36" s="676">
        <v>93.691553481187981</v>
      </c>
      <c r="D36" s="408">
        <v>89.451381196925453</v>
      </c>
      <c r="E36" s="408">
        <v>94.076310402367071</v>
      </c>
      <c r="F36" s="408">
        <v>95.907698058917816</v>
      </c>
      <c r="G36" s="408">
        <v>94.068991804840891</v>
      </c>
    </row>
    <row r="37" spans="1:7" ht="12.75" customHeight="1">
      <c r="A37" s="659" t="s">
        <v>15</v>
      </c>
      <c r="B37" s="447" t="s">
        <v>76</v>
      </c>
      <c r="C37" s="668">
        <v>88.767129154392904</v>
      </c>
      <c r="D37" s="234">
        <v>84.34891633212861</v>
      </c>
      <c r="E37" s="234">
        <v>88.303869688980001</v>
      </c>
      <c r="F37" s="234">
        <v>90.29063563629002</v>
      </c>
      <c r="G37" s="234">
        <v>91.372375219491403</v>
      </c>
    </row>
    <row r="38" spans="1:7" ht="12.75" customHeight="1">
      <c r="A38" s="659"/>
      <c r="B38" s="447" t="s">
        <v>77</v>
      </c>
      <c r="C38" s="668">
        <v>86.657597127362223</v>
      </c>
      <c r="D38" s="234">
        <v>84.222923512379225</v>
      </c>
      <c r="E38" s="234">
        <v>87.660044277712572</v>
      </c>
      <c r="F38" s="234">
        <v>88.649389170981848</v>
      </c>
      <c r="G38" s="234">
        <v>85.219526497104738</v>
      </c>
    </row>
    <row r="39" spans="1:7" ht="12.75" customHeight="1">
      <c r="A39" s="683" t="s">
        <v>16</v>
      </c>
      <c r="B39" s="661" t="s">
        <v>76</v>
      </c>
      <c r="C39" s="676">
        <v>95.01929034709741</v>
      </c>
      <c r="D39" s="408">
        <v>91.873854103005726</v>
      </c>
      <c r="E39" s="408">
        <v>92.631986652365612</v>
      </c>
      <c r="F39" s="408">
        <v>96.483236151603478</v>
      </c>
      <c r="G39" s="408">
        <v>98.163083545681701</v>
      </c>
    </row>
    <row r="40" spans="1:7" ht="12.75" customHeight="1">
      <c r="A40" s="683"/>
      <c r="B40" s="661" t="s">
        <v>77</v>
      </c>
      <c r="C40" s="676">
        <v>95.306919739321359</v>
      </c>
      <c r="D40" s="408">
        <v>91.32880807174169</v>
      </c>
      <c r="E40" s="408">
        <v>94.789873373473981</v>
      </c>
      <c r="F40" s="408">
        <v>96.958534051194832</v>
      </c>
      <c r="G40" s="408">
        <v>96.930294432737227</v>
      </c>
    </row>
    <row r="41" spans="1:7" s="117" customFormat="1" ht="12.75" customHeight="1">
      <c r="A41" s="64" t="s">
        <v>0</v>
      </c>
      <c r="B41" s="452" t="s">
        <v>76</v>
      </c>
      <c r="C41" s="672">
        <v>87.871684294247217</v>
      </c>
      <c r="D41" s="238">
        <v>86.713890490168453</v>
      </c>
      <c r="E41" s="238">
        <v>86.413913335796721</v>
      </c>
      <c r="F41" s="238">
        <v>88.767300283661172</v>
      </c>
      <c r="G41" s="238">
        <v>89.251605845769348</v>
      </c>
    </row>
    <row r="42" spans="1:7" s="117" customFormat="1" ht="12.75" customHeight="1" thickBot="1">
      <c r="A42" s="663"/>
      <c r="B42" s="664" t="s">
        <v>77</v>
      </c>
      <c r="C42" s="703">
        <v>85.061247393615247</v>
      </c>
      <c r="D42" s="665">
        <v>87.334129683460631</v>
      </c>
      <c r="E42" s="665">
        <v>85.087275905046127</v>
      </c>
      <c r="F42" s="665">
        <v>85.604654883674797</v>
      </c>
      <c r="G42" s="665">
        <v>82.396713358871438</v>
      </c>
    </row>
    <row r="43" spans="1:7" s="117" customFormat="1" ht="12.75" customHeight="1">
      <c r="A43" s="678" t="s">
        <v>26</v>
      </c>
      <c r="B43" s="684" t="s">
        <v>76</v>
      </c>
      <c r="C43" s="682">
        <v>77.847807000000003</v>
      </c>
      <c r="D43" s="685">
        <v>82.728733000000005</v>
      </c>
      <c r="E43" s="685">
        <v>80.293434000000005</v>
      </c>
      <c r="F43" s="685">
        <v>76.236027000000007</v>
      </c>
      <c r="G43" s="685">
        <v>71.111397999999994</v>
      </c>
    </row>
    <row r="44" spans="1:7" s="117" customFormat="1" ht="12.75" customHeight="1">
      <c r="A44" s="64"/>
      <c r="B44" s="452" t="s">
        <v>77</v>
      </c>
      <c r="C44" s="672">
        <v>78.134559999999993</v>
      </c>
      <c r="D44" s="238">
        <v>85.797319000000002</v>
      </c>
      <c r="E44" s="238">
        <v>82.927678999999998</v>
      </c>
      <c r="F44" s="238">
        <v>76.351203999999996</v>
      </c>
      <c r="G44" s="238">
        <v>66.342794999999995</v>
      </c>
    </row>
    <row r="45" spans="1:7">
      <c r="A45" s="74"/>
      <c r="B45" s="74"/>
    </row>
    <row r="46" spans="1:7">
      <c r="A46" s="74"/>
      <c r="B46" s="74"/>
    </row>
    <row r="47" spans="1:7" s="616" customFormat="1">
      <c r="A47" s="634" t="s">
        <v>527</v>
      </c>
      <c r="B47" s="619"/>
    </row>
  </sheetData>
  <mergeCells count="1">
    <mergeCell ref="A4:G4"/>
  </mergeCells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horizontalDpi="1200" verticalDpi="1200" r:id="rId1"/>
  <headerFooter alignWithMargins="0">
    <oddHeader>&amp;C-12-</oddHeader>
    <oddFooter>&amp;CStatistische Ämter des Bundes und der Länder, Internationale Bildungsindikatoren, 2017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zoomScaleNormal="100" workbookViewId="0">
      <pane xSplit="2" ySplit="6" topLeftCell="C7" activePane="bottomRight" state="frozen"/>
      <selection sqref="A1:J65536"/>
      <selection pane="topRight" sqref="A1:J65536"/>
      <selection pane="bottomLeft" sqref="A1:J65536"/>
      <selection pane="bottomRight"/>
    </sheetView>
  </sheetViews>
  <sheetFormatPr baseColWidth="10" defaultColWidth="11.42578125" defaultRowHeight="12.75"/>
  <cols>
    <col min="1" max="1" width="23.42578125" style="87" customWidth="1"/>
    <col min="2" max="2" width="55.140625" style="87" customWidth="1"/>
    <col min="3" max="4" width="8.7109375" style="88" customWidth="1"/>
    <col min="5" max="7" width="8.7109375" style="132" customWidth="1"/>
    <col min="8" max="16384" width="11.42578125" style="118"/>
  </cols>
  <sheetData>
    <row r="1" spans="1:7">
      <c r="A1" s="569" t="s">
        <v>421</v>
      </c>
      <c r="B1" s="612"/>
      <c r="E1" s="5"/>
      <c r="F1" s="5"/>
      <c r="G1" s="5"/>
    </row>
    <row r="2" spans="1:7">
      <c r="E2" s="5"/>
      <c r="F2" s="5"/>
      <c r="G2" s="5"/>
    </row>
    <row r="3" spans="1:7" s="121" customFormat="1" ht="15" customHeight="1">
      <c r="A3" s="119" t="s">
        <v>91</v>
      </c>
      <c r="B3" s="119"/>
      <c r="C3" s="49"/>
      <c r="D3" s="120"/>
      <c r="E3" s="120"/>
      <c r="F3" s="120"/>
      <c r="G3" s="120"/>
    </row>
    <row r="4" spans="1:7" s="123" customFormat="1" ht="15" customHeight="1">
      <c r="A4" s="122" t="s">
        <v>92</v>
      </c>
      <c r="B4" s="122"/>
      <c r="C4" s="49"/>
      <c r="D4" s="49"/>
      <c r="E4" s="49"/>
      <c r="F4" s="49"/>
      <c r="G4" s="49"/>
    </row>
    <row r="5" spans="1:7" s="123" customFormat="1" ht="12.75" customHeight="1">
      <c r="A5" s="124"/>
      <c r="B5" s="125"/>
      <c r="C5" s="49"/>
      <c r="D5" s="49"/>
      <c r="E5" s="49"/>
      <c r="F5" s="49"/>
      <c r="G5" s="49"/>
    </row>
    <row r="6" spans="1:7" s="123" customFormat="1" ht="15" customHeight="1">
      <c r="A6" s="14" t="s">
        <v>17</v>
      </c>
      <c r="B6" s="126" t="s">
        <v>93</v>
      </c>
      <c r="C6" s="127" t="s">
        <v>553</v>
      </c>
      <c r="D6" s="128" t="s">
        <v>554</v>
      </c>
      <c r="E6" s="128">
        <v>2014</v>
      </c>
      <c r="F6" s="128">
        <v>2015</v>
      </c>
      <c r="G6" s="128">
        <v>2016</v>
      </c>
    </row>
    <row r="7" spans="1:7" s="123" customFormat="1" ht="15" customHeight="1">
      <c r="A7" s="42" t="s">
        <v>2</v>
      </c>
      <c r="B7" s="42" t="s">
        <v>94</v>
      </c>
      <c r="C7" s="40">
        <v>19.14106243905465</v>
      </c>
      <c r="D7" s="40">
        <v>15.50486382505161</v>
      </c>
      <c r="E7" s="40">
        <v>13.907838992266269</v>
      </c>
      <c r="F7" s="40">
        <v>13.960868332444223</v>
      </c>
      <c r="G7" s="40">
        <v>14.0936308448599</v>
      </c>
    </row>
    <row r="8" spans="1:7" s="123" customFormat="1" ht="15" customHeight="1">
      <c r="A8" s="42"/>
      <c r="B8" s="42" t="s">
        <v>95</v>
      </c>
      <c r="C8" s="40">
        <v>54.887343695622967</v>
      </c>
      <c r="D8" s="40">
        <v>55.396041924557338</v>
      </c>
      <c r="E8" s="40">
        <v>56.327826639176692</v>
      </c>
      <c r="F8" s="40">
        <v>55.211502845289175</v>
      </c>
      <c r="G8" s="40">
        <v>54.278486755594322</v>
      </c>
    </row>
    <row r="9" spans="1:7" s="123" customFormat="1" ht="15" customHeight="1">
      <c r="A9" s="42"/>
      <c r="B9" s="42" t="s">
        <v>22</v>
      </c>
      <c r="C9" s="40">
        <v>25.971077014254757</v>
      </c>
      <c r="D9" s="40">
        <v>29.098573405302552</v>
      </c>
      <c r="E9" s="40">
        <v>29.764334368557037</v>
      </c>
      <c r="F9" s="40">
        <v>30.827542640555905</v>
      </c>
      <c r="G9" s="40">
        <v>31.627865571209274</v>
      </c>
    </row>
    <row r="10" spans="1:7" s="123" customFormat="1" ht="15" customHeight="1">
      <c r="A10" s="39" t="s">
        <v>1</v>
      </c>
      <c r="B10" s="39" t="s">
        <v>94</v>
      </c>
      <c r="C10" s="60">
        <v>17.11703241898925</v>
      </c>
      <c r="D10" s="60">
        <v>13.25206006841092</v>
      </c>
      <c r="E10" s="60">
        <v>11.244418234799646</v>
      </c>
      <c r="F10" s="60">
        <v>11.203227950447337</v>
      </c>
      <c r="G10" s="60">
        <v>11.887649185378052</v>
      </c>
    </row>
    <row r="11" spans="1:7" s="123" customFormat="1" ht="15" customHeight="1">
      <c r="A11" s="39"/>
      <c r="B11" s="39" t="s">
        <v>95</v>
      </c>
      <c r="C11" s="60">
        <v>58.569533583158396</v>
      </c>
      <c r="D11" s="60">
        <v>58.566116438776305</v>
      </c>
      <c r="E11" s="60">
        <v>59.318465928342881</v>
      </c>
      <c r="F11" s="60">
        <v>59.174404796165533</v>
      </c>
      <c r="G11" s="60">
        <v>57.989349511633669</v>
      </c>
    </row>
    <row r="12" spans="1:7" s="123" customFormat="1" ht="15" customHeight="1">
      <c r="A12" s="39"/>
      <c r="B12" s="39" t="s">
        <v>22</v>
      </c>
      <c r="C12" s="60">
        <v>24.313580896167863</v>
      </c>
      <c r="D12" s="60">
        <v>28.181385335759746</v>
      </c>
      <c r="E12" s="60">
        <v>29.436827466682431</v>
      </c>
      <c r="F12" s="60">
        <v>29.622424525138442</v>
      </c>
      <c r="G12" s="60">
        <v>30.123001302988289</v>
      </c>
    </row>
    <row r="13" spans="1:7" s="123" customFormat="1" ht="15" customHeight="1">
      <c r="A13" s="42" t="s">
        <v>3</v>
      </c>
      <c r="B13" s="42" t="s">
        <v>94</v>
      </c>
      <c r="C13" s="40">
        <v>16.629849957365757</v>
      </c>
      <c r="D13" s="40">
        <v>15.653694354744976</v>
      </c>
      <c r="E13" s="40">
        <v>14.666760046222885</v>
      </c>
      <c r="F13" s="40">
        <v>15.055227251632067</v>
      </c>
      <c r="G13" s="40">
        <v>13.816497313136416</v>
      </c>
    </row>
    <row r="14" spans="1:7" s="123" customFormat="1" ht="15" customHeight="1">
      <c r="A14" s="42"/>
      <c r="B14" s="42" t="s">
        <v>95</v>
      </c>
      <c r="C14" s="40">
        <v>48.805991732446415</v>
      </c>
      <c r="D14" s="40">
        <v>48.628229812566012</v>
      </c>
      <c r="E14" s="40">
        <v>49.201854918184509</v>
      </c>
      <c r="F14" s="40">
        <v>48.340238195280996</v>
      </c>
      <c r="G14" s="40">
        <v>47.11351157316863</v>
      </c>
    </row>
    <row r="15" spans="1:7" s="123" customFormat="1" ht="15" customHeight="1">
      <c r="A15" s="42"/>
      <c r="B15" s="42" t="s">
        <v>22</v>
      </c>
      <c r="C15" s="40">
        <v>34.562662371660949</v>
      </c>
      <c r="D15" s="40">
        <v>35.719591880050338</v>
      </c>
      <c r="E15" s="40">
        <v>36.130884787970047</v>
      </c>
      <c r="F15" s="40">
        <v>36.604883871566571</v>
      </c>
      <c r="G15" s="40">
        <v>39.06994234143896</v>
      </c>
    </row>
    <row r="16" spans="1:7" s="123" customFormat="1" ht="15" customHeight="1">
      <c r="A16" s="39" t="s">
        <v>4</v>
      </c>
      <c r="B16" s="39" t="s">
        <v>94</v>
      </c>
      <c r="C16" s="60">
        <v>7.3233171059258018</v>
      </c>
      <c r="D16" s="60">
        <v>6.2885222885222882</v>
      </c>
      <c r="E16" s="60">
        <v>6.1648039509556236</v>
      </c>
      <c r="F16" s="60">
        <v>6.5567187949097052</v>
      </c>
      <c r="G16" s="60">
        <v>6.402829782510473</v>
      </c>
    </row>
    <row r="17" spans="1:7" s="123" customFormat="1" ht="15" customHeight="1">
      <c r="A17" s="39"/>
      <c r="B17" s="39" t="s">
        <v>95</v>
      </c>
      <c r="C17" s="60">
        <v>61.486486486486491</v>
      </c>
      <c r="D17" s="60">
        <v>63.382941382941368</v>
      </c>
      <c r="E17" s="60">
        <v>66.179934055581725</v>
      </c>
      <c r="F17" s="60">
        <v>65.789423009031324</v>
      </c>
      <c r="G17" s="60">
        <v>66.353562514318781</v>
      </c>
    </row>
    <row r="18" spans="1:7" s="123" customFormat="1" ht="15" customHeight="1">
      <c r="A18" s="39"/>
      <c r="B18" s="39" t="s">
        <v>22</v>
      </c>
      <c r="C18" s="60">
        <v>31.192294779251302</v>
      </c>
      <c r="D18" s="60">
        <v>30.332046332046335</v>
      </c>
      <c r="E18" s="60">
        <v>27.660257782725989</v>
      </c>
      <c r="F18" s="60">
        <v>27.653858196058962</v>
      </c>
      <c r="G18" s="60">
        <v>27.243394916236426</v>
      </c>
    </row>
    <row r="19" spans="1:7" s="123" customFormat="1" ht="15" customHeight="1">
      <c r="A19" s="42" t="s">
        <v>5</v>
      </c>
      <c r="B19" s="42" t="s">
        <v>94</v>
      </c>
      <c r="C19" s="40">
        <v>25.812849162011176</v>
      </c>
      <c r="D19" s="40">
        <v>20.369445831253124</v>
      </c>
      <c r="E19" s="40">
        <v>19.501171282899264</v>
      </c>
      <c r="F19" s="40">
        <v>21.418496423071399</v>
      </c>
      <c r="G19" s="40">
        <v>18.423701759167077</v>
      </c>
    </row>
    <row r="20" spans="1:7" s="123" customFormat="1" ht="15" customHeight="1">
      <c r="A20" s="42"/>
      <c r="B20" s="42" t="s">
        <v>95</v>
      </c>
      <c r="C20" s="40">
        <v>52.715083798882681</v>
      </c>
      <c r="D20" s="40">
        <v>54.146557940866494</v>
      </c>
      <c r="E20" s="40">
        <v>53.997519636213312</v>
      </c>
      <c r="F20" s="40">
        <v>52.345344643616286</v>
      </c>
      <c r="G20" s="40">
        <v>53.98078987324876</v>
      </c>
    </row>
    <row r="21" spans="1:7" s="123" customFormat="1" ht="15" customHeight="1">
      <c r="A21" s="42"/>
      <c r="B21" s="42" t="s">
        <v>22</v>
      </c>
      <c r="C21" s="40">
        <v>21.460893854748605</v>
      </c>
      <c r="D21" s="40">
        <v>25.483996227880411</v>
      </c>
      <c r="E21" s="40">
        <v>26.509576960176386</v>
      </c>
      <c r="F21" s="40">
        <v>26.23672200747199</v>
      </c>
      <c r="G21" s="40">
        <v>27.595786452800592</v>
      </c>
    </row>
    <row r="22" spans="1:7" s="123" customFormat="1" ht="15" customHeight="1">
      <c r="A22" s="39" t="s">
        <v>6</v>
      </c>
      <c r="B22" s="39" t="s">
        <v>94</v>
      </c>
      <c r="C22" s="60">
        <v>19.094190478110949</v>
      </c>
      <c r="D22" s="60">
        <v>15.101176702279554</v>
      </c>
      <c r="E22" s="60">
        <v>16.021168401135288</v>
      </c>
      <c r="F22" s="60">
        <v>14.725453339879238</v>
      </c>
      <c r="G22" s="60">
        <v>14.221038329658844</v>
      </c>
    </row>
    <row r="23" spans="1:7" s="123" customFormat="1" ht="15" customHeight="1">
      <c r="A23" s="39"/>
      <c r="B23" s="39" t="s">
        <v>95</v>
      </c>
      <c r="C23" s="60">
        <v>55.529229093988832</v>
      </c>
      <c r="D23" s="60">
        <v>54.655112992959488</v>
      </c>
      <c r="E23" s="60">
        <v>50.402081362346252</v>
      </c>
      <c r="F23" s="60">
        <v>50.360676836293003</v>
      </c>
      <c r="G23" s="60">
        <v>49.406331810907275</v>
      </c>
    </row>
    <row r="24" spans="1:7" s="123" customFormat="1" ht="15" customHeight="1">
      <c r="A24" s="39"/>
      <c r="B24" s="39" t="s">
        <v>22</v>
      </c>
      <c r="C24" s="60">
        <v>25.377588675364475</v>
      </c>
      <c r="D24" s="60">
        <v>30.239771552360789</v>
      </c>
      <c r="E24" s="60">
        <v>33.575764742983282</v>
      </c>
      <c r="F24" s="60">
        <v>34.913967621234562</v>
      </c>
      <c r="G24" s="60">
        <v>36.372629859433872</v>
      </c>
    </row>
    <row r="25" spans="1:7" s="123" customFormat="1" ht="15" customHeight="1">
      <c r="A25" s="659" t="s">
        <v>7</v>
      </c>
      <c r="B25" s="659" t="s">
        <v>94</v>
      </c>
      <c r="C25" s="234">
        <v>18.114497717234066</v>
      </c>
      <c r="D25" s="234">
        <v>14.945272192487582</v>
      </c>
      <c r="E25" s="234">
        <v>14.505929092038079</v>
      </c>
      <c r="F25" s="234">
        <v>14.559342031109191</v>
      </c>
      <c r="G25" s="234">
        <v>14.687384463826927</v>
      </c>
    </row>
    <row r="26" spans="1:7" s="123" customFormat="1" ht="15" customHeight="1">
      <c r="A26" s="659"/>
      <c r="B26" s="659" t="s">
        <v>95</v>
      </c>
      <c r="C26" s="234">
        <v>55.612752596887603</v>
      </c>
      <c r="D26" s="234">
        <v>56.999192342928787</v>
      </c>
      <c r="E26" s="234">
        <v>56.389372848556476</v>
      </c>
      <c r="F26" s="234">
        <v>55.773200081096952</v>
      </c>
      <c r="G26" s="234">
        <v>54.618037779189756</v>
      </c>
    </row>
    <row r="27" spans="1:7" s="123" customFormat="1" ht="15" customHeight="1">
      <c r="A27" s="659"/>
      <c r="B27" s="659" t="s">
        <v>22</v>
      </c>
      <c r="C27" s="234">
        <v>26.273343769400544</v>
      </c>
      <c r="D27" s="234">
        <v>28.056138193741255</v>
      </c>
      <c r="E27" s="234">
        <v>29.105300915738773</v>
      </c>
      <c r="F27" s="234">
        <v>29.667338802712639</v>
      </c>
      <c r="G27" s="234">
        <v>30.694460200304828</v>
      </c>
    </row>
    <row r="28" spans="1:7" s="123" customFormat="1" ht="15" customHeight="1">
      <c r="A28" s="660" t="s">
        <v>8</v>
      </c>
      <c r="B28" s="660" t="s">
        <v>94</v>
      </c>
      <c r="C28" s="236">
        <v>8.5918272086904874</v>
      </c>
      <c r="D28" s="236">
        <v>6.2562958309413688</v>
      </c>
      <c r="E28" s="236">
        <v>7.0012812656676511</v>
      </c>
      <c r="F28" s="236">
        <v>7.1768904810328733</v>
      </c>
      <c r="G28" s="236">
        <v>7.5375444543752366</v>
      </c>
    </row>
    <row r="29" spans="1:7" s="123" customFormat="1" ht="15" customHeight="1">
      <c r="A29" s="660"/>
      <c r="B29" s="660" t="s">
        <v>95</v>
      </c>
      <c r="C29" s="236">
        <v>64.738394296868364</v>
      </c>
      <c r="D29" s="236">
        <v>66.701688636634444</v>
      </c>
      <c r="E29" s="236">
        <v>68.880842292908468</v>
      </c>
      <c r="F29" s="236">
        <v>67.331698052442206</v>
      </c>
      <c r="G29" s="236">
        <v>66.749725311359711</v>
      </c>
    </row>
    <row r="30" spans="1:7" s="123" customFormat="1" ht="15" customHeight="1">
      <c r="A30" s="660"/>
      <c r="B30" s="660" t="s">
        <v>22</v>
      </c>
      <c r="C30" s="236">
        <v>26.667656793685822</v>
      </c>
      <c r="D30" s="236">
        <v>27.031183995320777</v>
      </c>
      <c r="E30" s="236">
        <v>24.121218873600355</v>
      </c>
      <c r="F30" s="236">
        <v>25.490639413945914</v>
      </c>
      <c r="G30" s="236">
        <v>25.712840440339392</v>
      </c>
    </row>
    <row r="31" spans="1:7" s="123" customFormat="1" ht="15" customHeight="1">
      <c r="A31" s="659" t="s">
        <v>9</v>
      </c>
      <c r="B31" s="659" t="s">
        <v>94</v>
      </c>
      <c r="C31" s="234">
        <v>17.953729947084039</v>
      </c>
      <c r="D31" s="234">
        <v>15.310088037017547</v>
      </c>
      <c r="E31" s="234">
        <v>13.577488232025731</v>
      </c>
      <c r="F31" s="234">
        <v>13.8214743652597</v>
      </c>
      <c r="G31" s="234">
        <v>14.658119608211809</v>
      </c>
    </row>
    <row r="32" spans="1:7" s="123" customFormat="1" ht="15" customHeight="1">
      <c r="A32" s="659"/>
      <c r="B32" s="659" t="s">
        <v>95</v>
      </c>
      <c r="C32" s="234">
        <v>62.321693683127855</v>
      </c>
      <c r="D32" s="234">
        <v>62.350076333356128</v>
      </c>
      <c r="E32" s="234">
        <v>63.41068005301301</v>
      </c>
      <c r="F32" s="234">
        <v>62.403262957713459</v>
      </c>
      <c r="G32" s="234">
        <v>62.347225612212831</v>
      </c>
    </row>
    <row r="33" spans="1:7" s="123" customFormat="1" ht="15" customHeight="1">
      <c r="A33" s="659"/>
      <c r="B33" s="659" t="s">
        <v>22</v>
      </c>
      <c r="C33" s="234">
        <v>19.724110969939819</v>
      </c>
      <c r="D33" s="234">
        <v>22.339835629626307</v>
      </c>
      <c r="E33" s="234">
        <v>23.011591184061459</v>
      </c>
      <c r="F33" s="234">
        <v>23.775144542949892</v>
      </c>
      <c r="G33" s="234">
        <v>22.994678136448517</v>
      </c>
    </row>
    <row r="34" spans="1:7" s="123" customFormat="1" ht="15" customHeight="1">
      <c r="A34" s="660" t="s">
        <v>10</v>
      </c>
      <c r="B34" s="660" t="s">
        <v>94</v>
      </c>
      <c r="C34" s="236">
        <v>20.49418264033444</v>
      </c>
      <c r="D34" s="236">
        <v>18.669937454512137</v>
      </c>
      <c r="E34" s="236">
        <v>17.630599950901093</v>
      </c>
      <c r="F34" s="236">
        <v>17.777204134982231</v>
      </c>
      <c r="G34" s="236">
        <v>17.955922053036804</v>
      </c>
    </row>
    <row r="35" spans="1:7" s="123" customFormat="1" ht="15" customHeight="1">
      <c r="A35" s="660"/>
      <c r="B35" s="660" t="s">
        <v>95</v>
      </c>
      <c r="C35" s="236">
        <v>58.535404943049073</v>
      </c>
      <c r="D35" s="236">
        <v>58.563484138726665</v>
      </c>
      <c r="E35" s="236">
        <v>58.423610280556204</v>
      </c>
      <c r="F35" s="236">
        <v>57.493326015912473</v>
      </c>
      <c r="G35" s="236">
        <v>56.039798897545786</v>
      </c>
    </row>
    <row r="36" spans="1:7" s="123" customFormat="1" ht="15" customHeight="1">
      <c r="A36" s="660"/>
      <c r="B36" s="660" t="s">
        <v>22</v>
      </c>
      <c r="C36" s="236">
        <v>20.970412416616487</v>
      </c>
      <c r="D36" s="236">
        <v>22.766474285755937</v>
      </c>
      <c r="E36" s="236">
        <v>23.94578976854271</v>
      </c>
      <c r="F36" s="236">
        <v>24.729501126075174</v>
      </c>
      <c r="G36" s="236">
        <v>26.004279049417413</v>
      </c>
    </row>
    <row r="37" spans="1:7" s="123" customFormat="1" ht="15" customHeight="1">
      <c r="A37" s="659" t="s">
        <v>11</v>
      </c>
      <c r="B37" s="659" t="s">
        <v>94</v>
      </c>
      <c r="C37" s="234">
        <v>19.390477414970359</v>
      </c>
      <c r="D37" s="234">
        <v>16.926285087963738</v>
      </c>
      <c r="E37" s="234">
        <v>15.052436199170046</v>
      </c>
      <c r="F37" s="234">
        <v>15.295923695510208</v>
      </c>
      <c r="G37" s="234">
        <v>16.875202976797297</v>
      </c>
    </row>
    <row r="38" spans="1:7" s="123" customFormat="1" ht="15" customHeight="1">
      <c r="A38" s="659"/>
      <c r="B38" s="659" t="s">
        <v>95</v>
      </c>
      <c r="C38" s="234">
        <v>59.13388466183298</v>
      </c>
      <c r="D38" s="234">
        <v>59.176744877296628</v>
      </c>
      <c r="E38" s="234">
        <v>60.164148101749703</v>
      </c>
      <c r="F38" s="234">
        <v>59.255021008529226</v>
      </c>
      <c r="G38" s="234">
        <v>57.297295344056664</v>
      </c>
    </row>
    <row r="39" spans="1:7" s="123" customFormat="1" ht="15" customHeight="1">
      <c r="A39" s="659"/>
      <c r="B39" s="659" t="s">
        <v>22</v>
      </c>
      <c r="C39" s="234">
        <v>21.477015479136917</v>
      </c>
      <c r="D39" s="234">
        <v>23.896505601070057</v>
      </c>
      <c r="E39" s="234">
        <v>24.783876271756302</v>
      </c>
      <c r="F39" s="234">
        <v>25.448732690488157</v>
      </c>
      <c r="G39" s="234">
        <v>25.82718549832131</v>
      </c>
    </row>
    <row r="40" spans="1:7" s="123" customFormat="1" ht="15" customHeight="1">
      <c r="A40" s="660" t="s">
        <v>12</v>
      </c>
      <c r="B40" s="660" t="s">
        <v>94</v>
      </c>
      <c r="C40" s="236">
        <v>23.802270593861248</v>
      </c>
      <c r="D40" s="236">
        <v>16.214218761266132</v>
      </c>
      <c r="E40" s="236">
        <v>16.835041938490207</v>
      </c>
      <c r="F40" s="236">
        <v>15.844675514977316</v>
      </c>
      <c r="G40" s="236">
        <v>15.813559197633712</v>
      </c>
    </row>
    <row r="41" spans="1:7" s="123" customFormat="1" ht="15" customHeight="1">
      <c r="A41" s="660"/>
      <c r="B41" s="660" t="s">
        <v>95</v>
      </c>
      <c r="C41" s="236">
        <v>57.388285719346086</v>
      </c>
      <c r="D41" s="236">
        <v>62.538755497872955</v>
      </c>
      <c r="E41" s="236">
        <v>63.209692451071753</v>
      </c>
      <c r="F41" s="236">
        <v>64.415513662280091</v>
      </c>
      <c r="G41" s="236">
        <v>61.207035751245897</v>
      </c>
    </row>
    <row r="42" spans="1:7" s="123" customFormat="1" ht="15" customHeight="1">
      <c r="A42" s="660"/>
      <c r="B42" s="660" t="s">
        <v>22</v>
      </c>
      <c r="C42" s="236">
        <v>18.807672552735514</v>
      </c>
      <c r="D42" s="236">
        <v>21.257841228639414</v>
      </c>
      <c r="E42" s="236">
        <v>19.962721342031681</v>
      </c>
      <c r="F42" s="236">
        <v>19.739998684964451</v>
      </c>
      <c r="G42" s="236">
        <v>22.979955521956445</v>
      </c>
    </row>
    <row r="43" spans="1:7" s="123" customFormat="1" ht="15" customHeight="1">
      <c r="A43" s="659" t="s">
        <v>13</v>
      </c>
      <c r="B43" s="659" t="s">
        <v>94</v>
      </c>
      <c r="C43" s="234">
        <v>4.708937125620217</v>
      </c>
      <c r="D43" s="234">
        <v>4.0043232041731418</v>
      </c>
      <c r="E43" s="234">
        <v>4.0674364434677193</v>
      </c>
      <c r="F43" s="234">
        <v>4.0960311714011786</v>
      </c>
      <c r="G43" s="234">
        <v>4.5565250172370177</v>
      </c>
    </row>
    <row r="44" spans="1:7" s="123" customFormat="1" ht="15" customHeight="1">
      <c r="A44" s="659"/>
      <c r="B44" s="659" t="s">
        <v>95</v>
      </c>
      <c r="C44" s="234">
        <v>62.233381608151298</v>
      </c>
      <c r="D44" s="234">
        <v>63.696250245636612</v>
      </c>
      <c r="E44" s="234">
        <v>67.39330811807281</v>
      </c>
      <c r="F44" s="234">
        <v>66.733728633308118</v>
      </c>
      <c r="G44" s="234">
        <v>66.75498994187889</v>
      </c>
    </row>
    <row r="45" spans="1:7" s="123" customFormat="1" ht="15" customHeight="1">
      <c r="A45" s="659"/>
      <c r="B45" s="659" t="s">
        <v>22</v>
      </c>
      <c r="C45" s="234">
        <v>33.056824316797062</v>
      </c>
      <c r="D45" s="234">
        <v>32.298979938188907</v>
      </c>
      <c r="E45" s="234">
        <v>28.539709494771543</v>
      </c>
      <c r="F45" s="234">
        <v>29.17024019529071</v>
      </c>
      <c r="G45" s="234">
        <v>28.688349760169839</v>
      </c>
    </row>
    <row r="46" spans="1:7" s="123" customFormat="1" ht="15" customHeight="1">
      <c r="A46" s="660" t="s">
        <v>14</v>
      </c>
      <c r="B46" s="660" t="s">
        <v>94</v>
      </c>
      <c r="C46" s="236">
        <v>10.478987104474989</v>
      </c>
      <c r="D46" s="236">
        <v>6.1756529229805395</v>
      </c>
      <c r="E46" s="236">
        <v>5.916843918574652</v>
      </c>
      <c r="F46" s="236">
        <v>6.8536975913167613</v>
      </c>
      <c r="G46" s="236">
        <v>6.892342871268772</v>
      </c>
    </row>
    <row r="47" spans="1:7" s="123" customFormat="1" ht="15" customHeight="1">
      <c r="A47" s="660"/>
      <c r="B47" s="660" t="s">
        <v>95</v>
      </c>
      <c r="C47" s="236">
        <v>63.863970884379661</v>
      </c>
      <c r="D47" s="236">
        <v>68.830416226163919</v>
      </c>
      <c r="E47" s="236">
        <v>70.410927883410039</v>
      </c>
      <c r="F47" s="236">
        <v>69.734053906653884</v>
      </c>
      <c r="G47" s="236">
        <v>70.256782646313582</v>
      </c>
    </row>
    <row r="48" spans="1:7" s="123" customFormat="1" ht="15" customHeight="1">
      <c r="A48" s="660"/>
      <c r="B48" s="660" t="s">
        <v>22</v>
      </c>
      <c r="C48" s="236">
        <v>25.659971148001965</v>
      </c>
      <c r="D48" s="236">
        <v>24.992364618818279</v>
      </c>
      <c r="E48" s="236">
        <v>23.673036951968101</v>
      </c>
      <c r="F48" s="236">
        <v>23.412005028539145</v>
      </c>
      <c r="G48" s="236">
        <v>22.850955799361824</v>
      </c>
    </row>
    <row r="49" spans="1:7" s="123" customFormat="1" ht="15" customHeight="1">
      <c r="A49" s="659" t="s">
        <v>15</v>
      </c>
      <c r="B49" s="659" t="s">
        <v>94</v>
      </c>
      <c r="C49" s="234">
        <v>15.141564838188437</v>
      </c>
      <c r="D49" s="234">
        <v>13.291613680476544</v>
      </c>
      <c r="E49" s="234">
        <v>12.022730825963713</v>
      </c>
      <c r="F49" s="234">
        <v>11.694284803016361</v>
      </c>
      <c r="G49" s="234">
        <v>12.294065261966347</v>
      </c>
    </row>
    <row r="50" spans="1:7" s="123" customFormat="1" ht="15" customHeight="1">
      <c r="A50" s="659"/>
      <c r="B50" s="659" t="s">
        <v>95</v>
      </c>
      <c r="C50" s="234">
        <v>63.962777175711729</v>
      </c>
      <c r="D50" s="234">
        <v>63.982999799210241</v>
      </c>
      <c r="E50" s="234">
        <v>64.60000135949916</v>
      </c>
      <c r="F50" s="234">
        <v>64.518702255701214</v>
      </c>
      <c r="G50" s="234">
        <v>63.630450440983488</v>
      </c>
    </row>
    <row r="51" spans="1:7" s="123" customFormat="1" ht="15" customHeight="1">
      <c r="A51" s="659"/>
      <c r="B51" s="659" t="s">
        <v>22</v>
      </c>
      <c r="C51" s="234">
        <v>20.895657986099849</v>
      </c>
      <c r="D51" s="234">
        <v>22.725386520313233</v>
      </c>
      <c r="E51" s="234">
        <v>23.37726781453712</v>
      </c>
      <c r="F51" s="234">
        <v>23.78701294128243</v>
      </c>
      <c r="G51" s="234">
        <v>24.075351280385167</v>
      </c>
    </row>
    <row r="52" spans="1:7" s="123" customFormat="1" ht="15" customHeight="1">
      <c r="A52" s="660" t="s">
        <v>16</v>
      </c>
      <c r="B52" s="660" t="s">
        <v>94</v>
      </c>
      <c r="C52" s="236">
        <v>6.9534852974343417</v>
      </c>
      <c r="D52" s="236">
        <v>4.9646806878475989</v>
      </c>
      <c r="E52" s="236">
        <v>4.0783467507676985</v>
      </c>
      <c r="F52" s="236">
        <v>4.5235228726639685</v>
      </c>
      <c r="G52" s="236">
        <v>4.842325349908756</v>
      </c>
    </row>
    <row r="53" spans="1:7" s="123" customFormat="1" ht="15" customHeight="1">
      <c r="A53" s="660"/>
      <c r="B53" s="660" t="s">
        <v>95</v>
      </c>
      <c r="C53" s="236">
        <v>62.867564141449471</v>
      </c>
      <c r="D53" s="236">
        <v>66.809435530269127</v>
      </c>
      <c r="E53" s="236">
        <v>68.893684123163752</v>
      </c>
      <c r="F53" s="236">
        <v>69.056190616020302</v>
      </c>
      <c r="G53" s="236">
        <v>68.290834637319549</v>
      </c>
    </row>
    <row r="54" spans="1:7" s="123" customFormat="1" ht="15" customHeight="1">
      <c r="A54" s="660"/>
      <c r="B54" s="660" t="s">
        <v>22</v>
      </c>
      <c r="C54" s="236">
        <v>30.178172853332086</v>
      </c>
      <c r="D54" s="236">
        <v>28.225883781883272</v>
      </c>
      <c r="E54" s="236">
        <v>27.030458959249724</v>
      </c>
      <c r="F54" s="236">
        <v>26.42070600079704</v>
      </c>
      <c r="G54" s="236">
        <v>26.8669233789652</v>
      </c>
    </row>
    <row r="55" spans="1:7" s="123" customFormat="1" ht="15" customHeight="1">
      <c r="A55" s="64" t="s">
        <v>0</v>
      </c>
      <c r="B55" s="64" t="s">
        <v>94</v>
      </c>
      <c r="C55" s="238">
        <v>16.861924454188671</v>
      </c>
      <c r="D55" s="238">
        <v>14.189676340390752</v>
      </c>
      <c r="E55" s="238">
        <v>13.096584621359121</v>
      </c>
      <c r="F55" s="238">
        <v>13.208798206225802</v>
      </c>
      <c r="G55" s="238">
        <v>13.523508541805807</v>
      </c>
    </row>
    <row r="56" spans="1:7" s="123" customFormat="1" ht="15" customHeight="1">
      <c r="A56" s="64"/>
      <c r="B56" s="64" t="s">
        <v>95</v>
      </c>
      <c r="C56" s="238">
        <v>58.568109558172033</v>
      </c>
      <c r="D56" s="238">
        <v>59.201161674986658</v>
      </c>
      <c r="E56" s="238">
        <v>59.845685843461702</v>
      </c>
      <c r="F56" s="238">
        <v>59.152873861520114</v>
      </c>
      <c r="G56" s="238">
        <v>58.184778881084952</v>
      </c>
    </row>
    <row r="57" spans="1:7" s="123" customFormat="1" ht="15" customHeight="1" thickBot="1">
      <c r="A57" s="663"/>
      <c r="B57" s="663" t="s">
        <v>22</v>
      </c>
      <c r="C57" s="665">
        <v>24.569899448948753</v>
      </c>
      <c r="D57" s="665">
        <v>26.609161984622613</v>
      </c>
      <c r="E57" s="665">
        <v>27.0577747965614</v>
      </c>
      <c r="F57" s="665">
        <v>27.638323435632739</v>
      </c>
      <c r="G57" s="665">
        <v>28.291723648981858</v>
      </c>
    </row>
    <row r="58" spans="1:7" s="75" customFormat="1" ht="15.95" customHeight="1">
      <c r="A58" s="64" t="s">
        <v>26</v>
      </c>
      <c r="B58" s="64" t="s">
        <v>94</v>
      </c>
      <c r="C58" s="658">
        <v>29.430289999999999</v>
      </c>
      <c r="D58" s="658">
        <v>25.608295999999999</v>
      </c>
      <c r="E58" s="658">
        <v>22.880966999999998</v>
      </c>
      <c r="F58" s="658">
        <v>22.801911</v>
      </c>
      <c r="G58" s="658">
        <v>21.634121</v>
      </c>
    </row>
    <row r="59" spans="1:7" s="75" customFormat="1" ht="15.95" customHeight="1">
      <c r="A59" s="64"/>
      <c r="B59" s="671" t="s">
        <v>95</v>
      </c>
      <c r="C59" s="658">
        <v>44.580658999999997</v>
      </c>
      <c r="D59" s="658">
        <v>44.356720000000003</v>
      </c>
      <c r="E59" s="658">
        <v>43.313091</v>
      </c>
      <c r="F59" s="658">
        <v>43.089156000000003</v>
      </c>
      <c r="G59" s="658">
        <v>43.152720000000002</v>
      </c>
    </row>
    <row r="60" spans="1:7" s="75" customFormat="1" ht="15.95" customHeight="1">
      <c r="A60" s="64"/>
      <c r="B60" s="671" t="s">
        <v>22</v>
      </c>
      <c r="C60" s="658">
        <v>26.477542</v>
      </c>
      <c r="D60" s="658">
        <v>30.523681</v>
      </c>
      <c r="E60" s="658">
        <v>34.228858000000002</v>
      </c>
      <c r="F60" s="658">
        <v>34.549864999999997</v>
      </c>
      <c r="G60" s="658">
        <v>35.676304999999999</v>
      </c>
    </row>
    <row r="61" spans="1:7" s="75" customFormat="1">
      <c r="A61" s="47"/>
      <c r="B61" s="47"/>
      <c r="C61" s="74"/>
      <c r="D61" s="129"/>
      <c r="E61" s="129"/>
      <c r="F61" s="129"/>
      <c r="G61" s="129"/>
    </row>
    <row r="62" spans="1:7" s="75" customFormat="1">
      <c r="A62" s="307" t="s">
        <v>96</v>
      </c>
      <c r="B62" s="47"/>
      <c r="C62" s="74"/>
      <c r="D62" s="129"/>
      <c r="E62" s="129"/>
      <c r="F62" s="129"/>
      <c r="G62" s="129"/>
    </row>
    <row r="63" spans="1:7" s="75" customFormat="1">
      <c r="A63" s="47"/>
      <c r="B63" s="47"/>
      <c r="C63" s="74"/>
      <c r="D63" s="130"/>
      <c r="E63" s="129"/>
      <c r="F63" s="129"/>
      <c r="G63" s="129"/>
    </row>
    <row r="64" spans="1:7" s="75" customFormat="1">
      <c r="A64" s="47"/>
      <c r="B64" s="47"/>
      <c r="C64" s="74"/>
      <c r="D64" s="129"/>
      <c r="E64" s="129"/>
      <c r="F64" s="129"/>
      <c r="G64" s="129"/>
    </row>
    <row r="65" spans="1:7" s="633" customFormat="1" ht="12.75" customHeight="1">
      <c r="A65" s="636" t="s">
        <v>526</v>
      </c>
      <c r="B65" s="637"/>
      <c r="C65" s="616"/>
      <c r="D65" s="638"/>
      <c r="E65" s="638"/>
      <c r="F65" s="638"/>
      <c r="G65" s="638"/>
    </row>
  </sheetData>
  <conditionalFormatting sqref="D56:D57">
    <cfRule type="expression" dxfId="186" priority="9" stopIfTrue="1">
      <formula>#REF!=1</formula>
    </cfRule>
  </conditionalFormatting>
  <conditionalFormatting sqref="D55">
    <cfRule type="expression" dxfId="185" priority="10" stopIfTrue="1">
      <formula>#REF!=1</formula>
    </cfRule>
  </conditionalFormatting>
  <conditionalFormatting sqref="C56:C57">
    <cfRule type="expression" dxfId="184" priority="11" stopIfTrue="1">
      <formula>#REF!=1</formula>
    </cfRule>
  </conditionalFormatting>
  <conditionalFormatting sqref="C55">
    <cfRule type="expression" dxfId="183" priority="12" stopIfTrue="1">
      <formula>#REF!=1</formula>
    </cfRule>
  </conditionalFormatting>
  <conditionalFormatting sqref="E56:E57">
    <cfRule type="expression" dxfId="182" priority="5" stopIfTrue="1">
      <formula>#REF!=1</formula>
    </cfRule>
  </conditionalFormatting>
  <conditionalFormatting sqref="E55">
    <cfRule type="expression" dxfId="181" priority="6" stopIfTrue="1">
      <formula>#REF!=1</formula>
    </cfRule>
  </conditionalFormatting>
  <conditionalFormatting sqref="F56:F57">
    <cfRule type="expression" dxfId="180" priority="3" stopIfTrue="1">
      <formula>#REF!=1</formula>
    </cfRule>
  </conditionalFormatting>
  <conditionalFormatting sqref="F55">
    <cfRule type="expression" dxfId="179" priority="4" stopIfTrue="1">
      <formula>#REF!=1</formula>
    </cfRule>
  </conditionalFormatting>
  <conditionalFormatting sqref="G56:G57">
    <cfRule type="expression" dxfId="178" priority="1" stopIfTrue="1">
      <formula>#REF!=1</formula>
    </cfRule>
  </conditionalFormatting>
  <conditionalFormatting sqref="G55">
    <cfRule type="expression" dxfId="177" priority="2" stopIfTrue="1">
      <formula>#REF!=1</formula>
    </cfRule>
  </conditionalFormatting>
  <conditionalFormatting sqref="C58:G60">
    <cfRule type="expression" dxfId="176" priority="13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>
    <oddHeader>&amp;C-13-</oddHeader>
    <oddFooter>&amp;CStatistische Ämter des Bundes und der Länder, Internationale Bildungsindikatoren, 2017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Normal="100" workbookViewId="0">
      <pane xSplit="1" ySplit="8" topLeftCell="B9" activePane="bottomRight" state="frozen"/>
      <selection sqref="A1:A65536"/>
      <selection pane="topRight" sqref="A1:A65536"/>
      <selection pane="bottomLeft" sqref="A1:A65536"/>
      <selection pane="bottomRight"/>
    </sheetView>
  </sheetViews>
  <sheetFormatPr baseColWidth="10" defaultColWidth="11.42578125" defaultRowHeight="12.75"/>
  <cols>
    <col min="1" max="1" width="24" style="47" customWidth="1"/>
    <col min="2" max="7" width="8.85546875" style="47" customWidth="1"/>
    <col min="8" max="10" width="9.7109375" style="47" customWidth="1"/>
    <col min="11" max="11" width="8.85546875" style="47" customWidth="1"/>
    <col min="12" max="12" width="9.28515625" style="47" customWidth="1"/>
    <col min="13" max="16384" width="11.42578125" style="48"/>
  </cols>
  <sheetData>
    <row r="1" spans="1:12">
      <c r="A1" s="569" t="s">
        <v>421</v>
      </c>
      <c r="B1" s="612"/>
    </row>
    <row r="3" spans="1:12" ht="15.75">
      <c r="A3" s="133" t="s">
        <v>97</v>
      </c>
      <c r="B3" s="53"/>
    </row>
    <row r="4" spans="1:12" ht="15.75">
      <c r="A4" s="134" t="s">
        <v>98</v>
      </c>
      <c r="B4" s="53"/>
    </row>
    <row r="5" spans="1:12" ht="12.75" customHeight="1">
      <c r="A5" s="110"/>
      <c r="B5" s="53"/>
    </row>
    <row r="6" spans="1:12" ht="12.75" customHeight="1">
      <c r="A6" s="54"/>
      <c r="B6" s="54"/>
    </row>
    <row r="7" spans="1:12" ht="12.75" customHeight="1">
      <c r="A7" s="54"/>
      <c r="B7" s="812" t="s">
        <v>55</v>
      </c>
      <c r="C7" s="812" t="s">
        <v>57</v>
      </c>
      <c r="D7" s="812" t="s">
        <v>58</v>
      </c>
      <c r="E7" s="812" t="s">
        <v>59</v>
      </c>
      <c r="F7" s="812" t="s">
        <v>60</v>
      </c>
      <c r="G7" s="812" t="s">
        <v>61</v>
      </c>
      <c r="H7" s="812" t="s">
        <v>62</v>
      </c>
      <c r="I7" s="812" t="s">
        <v>63</v>
      </c>
      <c r="J7" s="812" t="s">
        <v>64</v>
      </c>
      <c r="K7" s="812" t="s">
        <v>65</v>
      </c>
      <c r="L7" s="812" t="s">
        <v>66</v>
      </c>
    </row>
    <row r="8" spans="1:12" ht="93.75" customHeight="1">
      <c r="A8" s="55" t="s">
        <v>17</v>
      </c>
      <c r="B8" s="812"/>
      <c r="C8" s="812"/>
      <c r="D8" s="812"/>
      <c r="E8" s="812"/>
      <c r="F8" s="812"/>
      <c r="G8" s="812"/>
      <c r="H8" s="812"/>
      <c r="I8" s="812"/>
      <c r="J8" s="812"/>
      <c r="K8" s="812"/>
      <c r="L8" s="812"/>
    </row>
    <row r="9" spans="1:12" s="641" customFormat="1" ht="15" customHeight="1">
      <c r="A9" s="56" t="s">
        <v>2</v>
      </c>
      <c r="B9" s="135">
        <v>100</v>
      </c>
      <c r="C9" s="136">
        <v>8.7895019358375492</v>
      </c>
      <c r="D9" s="136">
        <v>9.7351500131340014</v>
      </c>
      <c r="E9" s="136">
        <v>5.5219908861453417</v>
      </c>
      <c r="F9" s="136">
        <v>23.674322456857659</v>
      </c>
      <c r="G9" s="136">
        <v>9.1823798809945281</v>
      </c>
      <c r="H9" s="136">
        <v>6.4859123562397922</v>
      </c>
      <c r="I9" s="136">
        <v>25.92994438036067</v>
      </c>
      <c r="J9" s="136">
        <v>2.0032206854806471</v>
      </c>
      <c r="K9" s="136">
        <v>6.889069084845648</v>
      </c>
      <c r="L9" s="136">
        <v>1.7885083201041583</v>
      </c>
    </row>
    <row r="10" spans="1:12" s="643" customFormat="1" ht="15" customHeight="1">
      <c r="A10" s="59" t="s">
        <v>1</v>
      </c>
      <c r="B10" s="137">
        <v>100</v>
      </c>
      <c r="C10" s="138">
        <v>8.9600456621004554</v>
      </c>
      <c r="D10" s="138">
        <v>12.018264840182647</v>
      </c>
      <c r="E10" s="138">
        <v>6.6107305936073057</v>
      </c>
      <c r="F10" s="138">
        <v>21.039954337899545</v>
      </c>
      <c r="G10" s="138">
        <v>9.692922374429223</v>
      </c>
      <c r="H10" s="138">
        <v>5.0890410958904111</v>
      </c>
      <c r="I10" s="138">
        <v>25.026255707762559</v>
      </c>
      <c r="J10" s="138">
        <v>2.2659817351598175</v>
      </c>
      <c r="K10" s="138">
        <v>6.7865296803652972</v>
      </c>
      <c r="L10" s="138">
        <v>2.5102739726027399</v>
      </c>
    </row>
    <row r="11" spans="1:12" s="641" customFormat="1" ht="15" customHeight="1">
      <c r="A11" s="56" t="s">
        <v>3</v>
      </c>
      <c r="B11" s="135">
        <v>100</v>
      </c>
      <c r="C11" s="136">
        <v>12.065687121866898</v>
      </c>
      <c r="D11" s="136">
        <v>14.140017286084703</v>
      </c>
      <c r="E11" s="136">
        <v>8.6833765485450876</v>
      </c>
      <c r="F11" s="136">
        <v>21.901469317199656</v>
      </c>
      <c r="G11" s="136">
        <v>8.5969461250360126</v>
      </c>
      <c r="H11" s="136">
        <v>4.2696629213483144</v>
      </c>
      <c r="I11" s="136">
        <v>20.293863439930856</v>
      </c>
      <c r="J11" s="136">
        <v>1.6709881878421202</v>
      </c>
      <c r="K11" s="136">
        <v>6.8568135983866325</v>
      </c>
      <c r="L11" s="136">
        <v>1.5211754537597235</v>
      </c>
    </row>
    <row r="12" spans="1:12" s="643" customFormat="1" ht="15" customHeight="1">
      <c r="A12" s="59" t="s">
        <v>4</v>
      </c>
      <c r="B12" s="137">
        <v>100</v>
      </c>
      <c r="C12" s="138">
        <v>14.514295706916149</v>
      </c>
      <c r="D12" s="138">
        <v>15.642213867272886</v>
      </c>
      <c r="E12" s="138">
        <v>6.3653055871294928</v>
      </c>
      <c r="F12" s="138">
        <v>25.461222348517971</v>
      </c>
      <c r="G12" s="138">
        <v>7.9741190871732091</v>
      </c>
      <c r="H12" s="138">
        <v>4.7215178805630851</v>
      </c>
      <c r="I12" s="138">
        <v>17.207309609163243</v>
      </c>
      <c r="J12" s="138">
        <v>1.7312232228731312</v>
      </c>
      <c r="K12" s="138">
        <v>3.4537028941155903</v>
      </c>
      <c r="L12" s="138">
        <v>2.9290897962752469</v>
      </c>
    </row>
    <row r="13" spans="1:12" s="641" customFormat="1" ht="15" customHeight="1">
      <c r="A13" s="56" t="s">
        <v>5</v>
      </c>
      <c r="B13" s="135">
        <v>100</v>
      </c>
      <c r="C13" s="136">
        <v>8.3845478489903424</v>
      </c>
      <c r="D13" s="136">
        <v>14.281533508925959</v>
      </c>
      <c r="E13" s="136">
        <v>10.857477319285923</v>
      </c>
      <c r="F13" s="136">
        <v>22.227099795141939</v>
      </c>
      <c r="G13" s="136">
        <v>15.408252853380159</v>
      </c>
      <c r="H13" s="136">
        <v>5.9847819724904889</v>
      </c>
      <c r="I13" s="136">
        <v>19.022534386889085</v>
      </c>
      <c r="J13" s="136">
        <v>0</v>
      </c>
      <c r="K13" s="136">
        <v>1.3315774070822359</v>
      </c>
      <c r="L13" s="136">
        <v>2.5021949078138719</v>
      </c>
    </row>
    <row r="14" spans="1:12" s="643" customFormat="1" ht="15" customHeight="1">
      <c r="A14" s="59" t="s">
        <v>6</v>
      </c>
      <c r="B14" s="137">
        <v>100</v>
      </c>
      <c r="C14" s="138">
        <v>15.785817655571636</v>
      </c>
      <c r="D14" s="138">
        <v>8.2431259044862522</v>
      </c>
      <c r="E14" s="138">
        <v>12.33574529667149</v>
      </c>
      <c r="F14" s="138">
        <v>24.78147612156295</v>
      </c>
      <c r="G14" s="138">
        <v>8.0289435600578862</v>
      </c>
      <c r="H14" s="138">
        <v>3.0564399421128798</v>
      </c>
      <c r="I14" s="138">
        <v>17.806078147612155</v>
      </c>
      <c r="J14" s="138">
        <v>0.2489146164978292</v>
      </c>
      <c r="K14" s="138">
        <v>6.9117221418234438</v>
      </c>
      <c r="L14" s="138">
        <v>2.8017366136034734</v>
      </c>
    </row>
    <row r="15" spans="1:12" s="641" customFormat="1" ht="15" customHeight="1">
      <c r="A15" s="56" t="s">
        <v>7</v>
      </c>
      <c r="B15" s="135">
        <v>100</v>
      </c>
      <c r="C15" s="136">
        <v>9.8685157637122689</v>
      </c>
      <c r="D15" s="136">
        <v>12.095110130044628</v>
      </c>
      <c r="E15" s="136">
        <v>6.7997504678727383</v>
      </c>
      <c r="F15" s="136">
        <v>20.260089255722445</v>
      </c>
      <c r="G15" s="136">
        <v>9.8013340371418973</v>
      </c>
      <c r="H15" s="136">
        <v>4.2540429003311102</v>
      </c>
      <c r="I15" s="136">
        <v>22.851384423436823</v>
      </c>
      <c r="J15" s="136">
        <v>1.9266759441431931</v>
      </c>
      <c r="K15" s="136">
        <v>9.3958443303421468</v>
      </c>
      <c r="L15" s="136">
        <v>2.7472527472527473</v>
      </c>
    </row>
    <row r="16" spans="1:12" s="643" customFormat="1" ht="15" customHeight="1">
      <c r="A16" s="59" t="s">
        <v>8</v>
      </c>
      <c r="B16" s="137">
        <v>100</v>
      </c>
      <c r="C16" s="138">
        <v>7.2329130723291311</v>
      </c>
      <c r="D16" s="138">
        <v>10.272063702720637</v>
      </c>
      <c r="E16" s="138">
        <v>5.1360318513603183</v>
      </c>
      <c r="F16" s="138">
        <v>21.818181818181817</v>
      </c>
      <c r="G16" s="138">
        <v>11.838088918380889</v>
      </c>
      <c r="H16" s="138">
        <v>3.8354346383543465</v>
      </c>
      <c r="I16" s="138">
        <v>21.274054412740544</v>
      </c>
      <c r="J16" s="138">
        <v>3.0789648307896482</v>
      </c>
      <c r="K16" s="138">
        <v>12.43530192435302</v>
      </c>
      <c r="L16" s="138">
        <v>3.0789648307896482</v>
      </c>
    </row>
    <row r="17" spans="1:12" s="641" customFormat="1" ht="15" customHeight="1">
      <c r="A17" s="56" t="s">
        <v>9</v>
      </c>
      <c r="B17" s="135">
        <v>100</v>
      </c>
      <c r="C17" s="136">
        <v>12.604597480042321</v>
      </c>
      <c r="D17" s="136">
        <v>12.135712224680196</v>
      </c>
      <c r="E17" s="136">
        <v>5.5376550928152346</v>
      </c>
      <c r="F17" s="136">
        <v>16.694719630662689</v>
      </c>
      <c r="G17" s="136">
        <v>11.260459748004232</v>
      </c>
      <c r="H17" s="136">
        <v>3.6380686736558623</v>
      </c>
      <c r="I17" s="136">
        <v>23.79773011445609</v>
      </c>
      <c r="J17" s="136">
        <v>4.8667884966817354</v>
      </c>
      <c r="K17" s="136">
        <v>7.5574685005289997</v>
      </c>
      <c r="L17" s="136">
        <v>1.9068000384726362</v>
      </c>
    </row>
    <row r="18" spans="1:12" s="643" customFormat="1" ht="15" customHeight="1">
      <c r="A18" s="59" t="s">
        <v>10</v>
      </c>
      <c r="B18" s="137">
        <v>100</v>
      </c>
      <c r="C18" s="138">
        <v>4.3302417784700342</v>
      </c>
      <c r="D18" s="138">
        <v>12.750893836949981</v>
      </c>
      <c r="E18" s="138">
        <v>6.7613012850012391</v>
      </c>
      <c r="F18" s="138">
        <v>29.144394491840419</v>
      </c>
      <c r="G18" s="138">
        <v>10.668519239619101</v>
      </c>
      <c r="H18" s="138">
        <v>3.811639350065489</v>
      </c>
      <c r="I18" s="138">
        <v>21.044992743105951</v>
      </c>
      <c r="J18" s="138">
        <v>0.91419165280186909</v>
      </c>
      <c r="K18" s="138">
        <v>7.3586675634535732</v>
      </c>
      <c r="L18" s="138">
        <v>3.2151580586923432</v>
      </c>
    </row>
    <row r="19" spans="1:12" s="641" customFormat="1" ht="15" customHeight="1">
      <c r="A19" s="56" t="s">
        <v>11</v>
      </c>
      <c r="B19" s="135">
        <v>100</v>
      </c>
      <c r="C19" s="136">
        <v>14.192465497948525</v>
      </c>
      <c r="D19" s="136">
        <v>16.743752331219692</v>
      </c>
      <c r="E19" s="136">
        <v>7.8478179783662814</v>
      </c>
      <c r="F19" s="136">
        <v>22.629615814994406</v>
      </c>
      <c r="G19" s="136">
        <v>11.421111525550169</v>
      </c>
      <c r="H19" s="136">
        <v>3.5397239835882131</v>
      </c>
      <c r="I19" s="136">
        <v>15.725475568817604</v>
      </c>
      <c r="J19" s="136">
        <v>0.4960835509138381</v>
      </c>
      <c r="K19" s="136">
        <v>4.8750466243938826</v>
      </c>
      <c r="L19" s="136">
        <v>2.5289071242073855</v>
      </c>
    </row>
    <row r="20" spans="1:12" s="643" customFormat="1" ht="15" customHeight="1">
      <c r="A20" s="59" t="s">
        <v>12</v>
      </c>
      <c r="B20" s="137">
        <v>100</v>
      </c>
      <c r="C20" s="138">
        <v>2.9648151455617073</v>
      </c>
      <c r="D20" s="138">
        <v>15.038399714234686</v>
      </c>
      <c r="E20" s="138">
        <v>5.0008930166101093</v>
      </c>
      <c r="F20" s="138">
        <v>42.328987319164135</v>
      </c>
      <c r="G20" s="138">
        <v>6.7333452402214684</v>
      </c>
      <c r="H20" s="138">
        <v>6.6261832470083935</v>
      </c>
      <c r="I20" s="138">
        <v>9.5195570637613862</v>
      </c>
      <c r="J20" s="138">
        <v>0</v>
      </c>
      <c r="K20" s="138">
        <v>8.7872834434720488</v>
      </c>
      <c r="L20" s="138">
        <v>3.0005358099660655</v>
      </c>
    </row>
    <row r="21" spans="1:12" s="641" customFormat="1" ht="15" customHeight="1">
      <c r="A21" s="56" t="s">
        <v>13</v>
      </c>
      <c r="B21" s="135">
        <v>100</v>
      </c>
      <c r="C21" s="136">
        <v>14.007676501376343</v>
      </c>
      <c r="D21" s="136">
        <v>13.937890125227776</v>
      </c>
      <c r="E21" s="136">
        <v>7.5485596867367111</v>
      </c>
      <c r="F21" s="136">
        <v>15.616640173690536</v>
      </c>
      <c r="G21" s="136">
        <v>9.7739696816965846</v>
      </c>
      <c r="H21" s="136">
        <v>3.6017524134455088</v>
      </c>
      <c r="I21" s="136">
        <v>24.305044004187181</v>
      </c>
      <c r="J21" s="136">
        <v>2.2292870158570155</v>
      </c>
      <c r="K21" s="136">
        <v>6.6335827550110498</v>
      </c>
      <c r="L21" s="136">
        <v>2.3455976427712946</v>
      </c>
    </row>
    <row r="22" spans="1:12" s="643" customFormat="1" ht="15" customHeight="1">
      <c r="A22" s="59" t="s">
        <v>14</v>
      </c>
      <c r="B22" s="137">
        <v>100</v>
      </c>
      <c r="C22" s="138">
        <v>14.370343775244592</v>
      </c>
      <c r="D22" s="138">
        <v>8.9040481105825329</v>
      </c>
      <c r="E22" s="138">
        <v>7.9526074858630285</v>
      </c>
      <c r="F22" s="138">
        <v>19.262184723094876</v>
      </c>
      <c r="G22" s="138">
        <v>6.8755048918409472</v>
      </c>
      <c r="H22" s="138">
        <v>4.0660622924333545</v>
      </c>
      <c r="I22" s="138">
        <v>22.161385872004306</v>
      </c>
      <c r="J22" s="138">
        <v>2.7376357598061216</v>
      </c>
      <c r="K22" s="138">
        <v>9.6131406516470683</v>
      </c>
      <c r="L22" s="138">
        <v>4.0570864374831705</v>
      </c>
    </row>
    <row r="23" spans="1:12" s="641" customFormat="1" ht="15" customHeight="1">
      <c r="A23" s="56" t="s">
        <v>15</v>
      </c>
      <c r="B23" s="135">
        <v>100</v>
      </c>
      <c r="C23" s="136">
        <v>12.406601527218983</v>
      </c>
      <c r="D23" s="136">
        <v>13.022415633467443</v>
      </c>
      <c r="E23" s="136">
        <v>3.990475408490024</v>
      </c>
      <c r="F23" s="136">
        <v>18.720748829953198</v>
      </c>
      <c r="G23" s="136">
        <v>9.7873388619755328</v>
      </c>
      <c r="H23" s="136">
        <v>5.6490680679858771</v>
      </c>
      <c r="I23" s="136">
        <v>15.58420231546104</v>
      </c>
      <c r="J23" s="136">
        <v>5.2549470399868623</v>
      </c>
      <c r="K23" s="136">
        <v>7.8413662862303957</v>
      </c>
      <c r="L23" s="136">
        <v>7.7428360292306433</v>
      </c>
    </row>
    <row r="24" spans="1:12" s="643" customFormat="1" ht="15" customHeight="1">
      <c r="A24" s="59" t="s">
        <v>16</v>
      </c>
      <c r="B24" s="137">
        <v>100</v>
      </c>
      <c r="C24" s="138">
        <v>16.283640762019957</v>
      </c>
      <c r="D24" s="138">
        <v>10.175385545811915</v>
      </c>
      <c r="E24" s="138">
        <v>9.6991230722709396</v>
      </c>
      <c r="F24" s="138">
        <v>14.401270033262776</v>
      </c>
      <c r="G24" s="138">
        <v>8.8902328394315084</v>
      </c>
      <c r="H24" s="138">
        <v>2.925612337465981</v>
      </c>
      <c r="I24" s="138">
        <v>26.49682491684306</v>
      </c>
      <c r="J24" s="138">
        <v>0.44602358633202294</v>
      </c>
      <c r="K24" s="138">
        <v>8.7919564560024188</v>
      </c>
      <c r="L24" s="138">
        <v>1.8899304505594194</v>
      </c>
    </row>
    <row r="25" spans="1:12" s="643" customFormat="1">
      <c r="A25" s="62" t="s">
        <v>0</v>
      </c>
      <c r="B25" s="139">
        <v>100</v>
      </c>
      <c r="C25" s="66">
        <v>9.6212603086244997</v>
      </c>
      <c r="D25" s="66">
        <v>12.182652464694225</v>
      </c>
      <c r="E25" s="66">
        <v>6.8738257451807296</v>
      </c>
      <c r="F25" s="66">
        <v>22.838543868873192</v>
      </c>
      <c r="G25" s="66">
        <v>9.8676010456612779</v>
      </c>
      <c r="H25" s="66">
        <v>4.5508693621980951</v>
      </c>
      <c r="I25" s="66">
        <v>22.374540868663619</v>
      </c>
      <c r="J25" s="66">
        <v>1.9052801482456496</v>
      </c>
      <c r="K25" s="66">
        <v>7.1782587754291667</v>
      </c>
      <c r="L25" s="66">
        <v>2.6071674124295448</v>
      </c>
    </row>
    <row r="26" spans="1:12" s="643" customFormat="1" ht="15" customHeight="1">
      <c r="A26" s="64" t="s">
        <v>99</v>
      </c>
      <c r="B26" s="139">
        <v>100</v>
      </c>
      <c r="C26" s="66">
        <v>10.365901155776715</v>
      </c>
      <c r="D26" s="66">
        <v>10.371603898675447</v>
      </c>
      <c r="E26" s="66">
        <v>9.570147589023577</v>
      </c>
      <c r="F26" s="66">
        <v>24.473966690804524</v>
      </c>
      <c r="G26" s="66">
        <v>5.5937030235639513</v>
      </c>
      <c r="H26" s="66">
        <v>3.5470095213417094</v>
      </c>
      <c r="I26" s="66">
        <v>14.215395787910232</v>
      </c>
      <c r="J26" s="66">
        <v>1.6976738935050055</v>
      </c>
      <c r="K26" s="66">
        <v>15.112398809690989</v>
      </c>
      <c r="L26" s="66">
        <v>5.123652001965282</v>
      </c>
    </row>
    <row r="27" spans="1:12" s="69" customFormat="1">
      <c r="A27" s="67"/>
      <c r="B27" s="67"/>
      <c r="C27" s="67"/>
      <c r="D27" s="67"/>
      <c r="E27" s="68"/>
      <c r="F27" s="68"/>
      <c r="G27" s="68"/>
      <c r="H27" s="68"/>
      <c r="I27" s="68"/>
      <c r="J27" s="68"/>
      <c r="K27" s="68"/>
      <c r="L27" s="68"/>
    </row>
    <row r="28" spans="1:12" s="623" customFormat="1" ht="12">
      <c r="A28" s="620" t="s">
        <v>525</v>
      </c>
      <c r="B28" s="621"/>
      <c r="C28" s="622"/>
      <c r="D28" s="622"/>
      <c r="E28" s="622"/>
      <c r="F28" s="622"/>
      <c r="G28" s="622"/>
      <c r="H28" s="622"/>
      <c r="I28" s="622"/>
      <c r="J28" s="622"/>
      <c r="K28" s="622"/>
      <c r="L28" s="622"/>
    </row>
    <row r="29" spans="1:12" s="69" customFormat="1">
      <c r="A29" s="70"/>
      <c r="B29" s="71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 s="69" customFormat="1">
      <c r="A30" s="70"/>
      <c r="B30" s="71"/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1:12" s="627" customFormat="1">
      <c r="A31" s="624" t="s">
        <v>526</v>
      </c>
      <c r="B31" s="625"/>
      <c r="C31" s="626"/>
      <c r="D31" s="626"/>
      <c r="E31" s="626"/>
      <c r="F31" s="626"/>
      <c r="G31" s="626"/>
      <c r="H31" s="626"/>
      <c r="I31" s="626"/>
      <c r="J31" s="626"/>
      <c r="K31" s="626"/>
      <c r="L31" s="626"/>
    </row>
  </sheetData>
  <mergeCells count="11">
    <mergeCell ref="G7:G8"/>
    <mergeCell ref="B7:B8"/>
    <mergeCell ref="C7:C8"/>
    <mergeCell ref="D7:D8"/>
    <mergeCell ref="E7:E8"/>
    <mergeCell ref="F7:F8"/>
    <mergeCell ref="H7:H8"/>
    <mergeCell ref="I7:I8"/>
    <mergeCell ref="J7:J8"/>
    <mergeCell ref="K7:K8"/>
    <mergeCell ref="L7:L8"/>
  </mergeCells>
  <conditionalFormatting sqref="D26:I26 L26">
    <cfRule type="expression" dxfId="175" priority="8" stopIfTrue="1">
      <formula>#REF!=1</formula>
    </cfRule>
  </conditionalFormatting>
  <conditionalFormatting sqref="C26">
    <cfRule type="expression" dxfId="174" priority="7" stopIfTrue="1">
      <formula>#REF!=1</formula>
    </cfRule>
  </conditionalFormatting>
  <conditionalFormatting sqref="J26:K26">
    <cfRule type="expression" dxfId="173" priority="6" stopIfTrue="1">
      <formula>#REF!=1</formula>
    </cfRule>
  </conditionalFormatting>
  <conditionalFormatting sqref="B25">
    <cfRule type="expression" dxfId="172" priority="5" stopIfTrue="1">
      <formula>#REF!=1</formula>
    </cfRule>
  </conditionalFormatting>
  <conditionalFormatting sqref="C25">
    <cfRule type="expression" dxfId="171" priority="4" stopIfTrue="1">
      <formula>#REF!=1</formula>
    </cfRule>
  </conditionalFormatting>
  <conditionalFormatting sqref="D25">
    <cfRule type="expression" dxfId="170" priority="3" stopIfTrue="1">
      <formula>#REF!=1</formula>
    </cfRule>
  </conditionalFormatting>
  <conditionalFormatting sqref="E25:L25">
    <cfRule type="expression" dxfId="169" priority="2" stopIfTrue="1">
      <formula>#REF!=1</formula>
    </cfRule>
  </conditionalFormatting>
  <conditionalFormatting sqref="B26">
    <cfRule type="expression" dxfId="168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&amp;C-14-</oddHeader>
    <oddFooter>&amp;CStatistische Ämter des Bundes und der Länder, Internationale Bildungsindikatoren, 2017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Normal="100" workbookViewId="0">
      <pane xSplit="1" ySplit="8" topLeftCell="B9" activePane="bottomRight" state="frozen"/>
      <selection pane="topRight"/>
      <selection pane="bottomLeft"/>
      <selection pane="bottomRight"/>
    </sheetView>
  </sheetViews>
  <sheetFormatPr baseColWidth="10" defaultColWidth="11.42578125" defaultRowHeight="12.75"/>
  <cols>
    <col min="1" max="1" width="24" style="47" customWidth="1"/>
    <col min="2" max="2" width="11.140625" style="47" customWidth="1"/>
    <col min="3" max="8" width="8.85546875" style="47" customWidth="1"/>
    <col min="9" max="11" width="9.7109375" style="47" customWidth="1"/>
    <col min="12" max="12" width="8.85546875" style="47" customWidth="1"/>
    <col min="13" max="13" width="9.28515625" style="47" customWidth="1"/>
    <col min="14" max="16384" width="11.42578125" style="48"/>
  </cols>
  <sheetData>
    <row r="1" spans="1:13">
      <c r="A1" s="569" t="s">
        <v>421</v>
      </c>
      <c r="B1" s="612"/>
    </row>
    <row r="3" spans="1:13" ht="15.75">
      <c r="A3" s="133" t="s">
        <v>100</v>
      </c>
      <c r="B3" s="53"/>
    </row>
    <row r="4" spans="1:13" ht="15.75">
      <c r="A4" s="134" t="s">
        <v>101</v>
      </c>
      <c r="B4" s="53"/>
    </row>
    <row r="5" spans="1:13" ht="12.75" customHeight="1">
      <c r="A5" s="110"/>
      <c r="B5" s="53"/>
    </row>
    <row r="6" spans="1:13" ht="12.75" customHeight="1">
      <c r="A6" s="54"/>
      <c r="B6" s="54"/>
    </row>
    <row r="7" spans="1:13" ht="12.75" customHeight="1">
      <c r="A7" s="140"/>
      <c r="B7" s="141"/>
      <c r="C7" s="812" t="s">
        <v>55</v>
      </c>
      <c r="D7" s="812" t="s">
        <v>57</v>
      </c>
      <c r="E7" s="812" t="s">
        <v>58</v>
      </c>
      <c r="F7" s="812" t="s">
        <v>59</v>
      </c>
      <c r="G7" s="812" t="s">
        <v>60</v>
      </c>
      <c r="H7" s="812" t="s">
        <v>61</v>
      </c>
      <c r="I7" s="812" t="s">
        <v>62</v>
      </c>
      <c r="J7" s="812" t="s">
        <v>63</v>
      </c>
      <c r="K7" s="812" t="s">
        <v>64</v>
      </c>
      <c r="L7" s="812" t="s">
        <v>65</v>
      </c>
      <c r="M7" s="812" t="s">
        <v>66</v>
      </c>
    </row>
    <row r="8" spans="1:13" ht="93.75" customHeight="1">
      <c r="A8" s="14" t="s">
        <v>17</v>
      </c>
      <c r="B8" s="25" t="s">
        <v>19</v>
      </c>
      <c r="C8" s="812"/>
      <c r="D8" s="812"/>
      <c r="E8" s="812"/>
      <c r="F8" s="812"/>
      <c r="G8" s="812"/>
      <c r="H8" s="812"/>
      <c r="I8" s="812"/>
      <c r="J8" s="812"/>
      <c r="K8" s="812"/>
      <c r="L8" s="812"/>
      <c r="M8" s="812"/>
    </row>
    <row r="9" spans="1:13" s="641" customFormat="1" ht="15" customHeight="1">
      <c r="A9" s="645" t="s">
        <v>2</v>
      </c>
      <c r="B9" s="41" t="s">
        <v>41</v>
      </c>
      <c r="C9" s="640">
        <v>100</v>
      </c>
      <c r="D9" s="428">
        <v>2.6616947409026617</v>
      </c>
      <c r="E9" s="428">
        <v>5.5355535553555359</v>
      </c>
      <c r="F9" s="428">
        <v>3.8360978955038356</v>
      </c>
      <c r="G9" s="428">
        <v>20.391324846770392</v>
      </c>
      <c r="H9" s="428">
        <v>9.547383309759546</v>
      </c>
      <c r="I9" s="428">
        <v>9.8088380266598101</v>
      </c>
      <c r="J9" s="428">
        <v>40.144014401440145</v>
      </c>
      <c r="K9" s="428">
        <v>2.3959538811023959</v>
      </c>
      <c r="L9" s="428">
        <v>4.1725601131541721</v>
      </c>
      <c r="M9" s="428">
        <v>1.5065792293515066</v>
      </c>
    </row>
    <row r="10" spans="1:13" s="643" customFormat="1" ht="15" customHeight="1">
      <c r="A10" s="645"/>
      <c r="B10" s="41" t="s">
        <v>42</v>
      </c>
      <c r="C10" s="640">
        <v>100</v>
      </c>
      <c r="D10" s="428">
        <v>15.781108638775459</v>
      </c>
      <c r="E10" s="428">
        <v>14.526737902535638</v>
      </c>
      <c r="F10" s="428">
        <v>7.445533902242218</v>
      </c>
      <c r="G10" s="428">
        <v>27.420104164119618</v>
      </c>
      <c r="H10" s="428">
        <v>8.7659241509157138</v>
      </c>
      <c r="I10" s="428">
        <v>2.6945741741448028</v>
      </c>
      <c r="J10" s="428">
        <v>9.7122038291317221</v>
      </c>
      <c r="K10" s="428">
        <v>1.5551262928821186</v>
      </c>
      <c r="L10" s="428">
        <v>9.9885077145022851</v>
      </c>
      <c r="M10" s="428">
        <v>2.1101792307504219</v>
      </c>
    </row>
    <row r="11" spans="1:13" s="641" customFormat="1" ht="15" customHeight="1">
      <c r="A11" s="646" t="s">
        <v>1</v>
      </c>
      <c r="B11" s="38" t="s">
        <v>41</v>
      </c>
      <c r="C11" s="642">
        <v>100</v>
      </c>
      <c r="D11" s="430">
        <v>2.9555882221925249</v>
      </c>
      <c r="E11" s="430">
        <v>6.871130117154439</v>
      </c>
      <c r="F11" s="430">
        <v>4.5525413158715313</v>
      </c>
      <c r="G11" s="430">
        <v>19.582164016214531</v>
      </c>
      <c r="H11" s="430">
        <v>10.697581184017105</v>
      </c>
      <c r="I11" s="430">
        <v>8.0471290480645017</v>
      </c>
      <c r="J11" s="430">
        <v>39.46500957726402</v>
      </c>
      <c r="K11" s="430">
        <v>2.8130428972337298</v>
      </c>
      <c r="L11" s="430">
        <v>3.7885874649204863</v>
      </c>
      <c r="M11" s="430">
        <v>1.2272261570671299</v>
      </c>
    </row>
    <row r="12" spans="1:13" s="643" customFormat="1" ht="15" customHeight="1">
      <c r="A12" s="646"/>
      <c r="B12" s="38" t="s">
        <v>42</v>
      </c>
      <c r="C12" s="642">
        <v>100</v>
      </c>
      <c r="D12" s="430">
        <v>15.273289307292398</v>
      </c>
      <c r="E12" s="430">
        <v>17.430096950962483</v>
      </c>
      <c r="F12" s="430">
        <v>8.7747646480258545</v>
      </c>
      <c r="G12" s="430">
        <v>22.572713221863143</v>
      </c>
      <c r="H12" s="430">
        <v>8.6365978174324383</v>
      </c>
      <c r="I12" s="430">
        <v>1.9788300313802631</v>
      </c>
      <c r="J12" s="430">
        <v>9.8449721324528134</v>
      </c>
      <c r="K12" s="430">
        <v>1.6907873167533136</v>
      </c>
      <c r="L12" s="430">
        <v>9.9386445599737723</v>
      </c>
      <c r="M12" s="430">
        <v>3.8593040138635195</v>
      </c>
    </row>
    <row r="13" spans="1:13" s="641" customFormat="1" ht="15" customHeight="1">
      <c r="A13" s="645" t="s">
        <v>3</v>
      </c>
      <c r="B13" s="41" t="s">
        <v>41</v>
      </c>
      <c r="C13" s="640">
        <v>100</v>
      </c>
      <c r="D13" s="428">
        <v>5.6543992200828663</v>
      </c>
      <c r="E13" s="428">
        <v>10.017060687301974</v>
      </c>
      <c r="F13" s="428">
        <v>6.9217645625152331</v>
      </c>
      <c r="G13" s="428">
        <v>20.7652936875457</v>
      </c>
      <c r="H13" s="428">
        <v>10.541067511576895</v>
      </c>
      <c r="I13" s="428">
        <v>7.1289300511820617</v>
      </c>
      <c r="J13" s="428">
        <v>31.349012917377529</v>
      </c>
      <c r="K13" s="428">
        <v>1.2612722398245186</v>
      </c>
      <c r="L13" s="428">
        <v>4.6429441871801123</v>
      </c>
      <c r="M13" s="428">
        <v>1.7182549354131122</v>
      </c>
    </row>
    <row r="14" spans="1:13" s="643" customFormat="1" ht="15" customHeight="1">
      <c r="A14" s="645"/>
      <c r="B14" s="41" t="s">
        <v>42</v>
      </c>
      <c r="C14" s="640">
        <v>100</v>
      </c>
      <c r="D14" s="428">
        <v>17.816154771013228</v>
      </c>
      <c r="E14" s="428">
        <v>17.838015083615698</v>
      </c>
      <c r="F14" s="428">
        <v>10.263416766859766</v>
      </c>
      <c r="G14" s="428">
        <v>22.920537763690021</v>
      </c>
      <c r="H14" s="428">
        <v>6.853208000874413</v>
      </c>
      <c r="I14" s="428">
        <v>1.7051043829926769</v>
      </c>
      <c r="J14" s="428">
        <v>10.378183408022734</v>
      </c>
      <c r="K14" s="428">
        <v>2.0384741501803476</v>
      </c>
      <c r="L14" s="428">
        <v>8.8424964476992027</v>
      </c>
      <c r="M14" s="428">
        <v>1.3444092250519184</v>
      </c>
    </row>
    <row r="15" spans="1:13" s="643" customFormat="1" ht="15" customHeight="1">
      <c r="A15" s="646" t="s">
        <v>4</v>
      </c>
      <c r="B15" s="38" t="s">
        <v>41</v>
      </c>
      <c r="C15" s="642">
        <v>100</v>
      </c>
      <c r="D15" s="430">
        <v>6.4996084573218482</v>
      </c>
      <c r="E15" s="430">
        <v>10.415035238841034</v>
      </c>
      <c r="F15" s="430">
        <v>4.9138606108065783</v>
      </c>
      <c r="G15" s="430">
        <v>26.174628034455754</v>
      </c>
      <c r="H15" s="430">
        <v>8.5943617854346126</v>
      </c>
      <c r="I15" s="430">
        <v>9.0837901331245092</v>
      </c>
      <c r="J15" s="430">
        <v>26.840250587314017</v>
      </c>
      <c r="K15" s="430">
        <v>1.8206734534064211</v>
      </c>
      <c r="L15" s="430">
        <v>1.7032106499608457</v>
      </c>
      <c r="M15" s="430">
        <v>3.9545810493343776</v>
      </c>
    </row>
    <row r="16" spans="1:13" s="643" customFormat="1" ht="15" customHeight="1">
      <c r="A16" s="646"/>
      <c r="B16" s="38" t="s">
        <v>42</v>
      </c>
      <c r="C16" s="642">
        <v>100</v>
      </c>
      <c r="D16" s="430">
        <v>20.982777689998418</v>
      </c>
      <c r="E16" s="430">
        <v>19.860957497234949</v>
      </c>
      <c r="F16" s="430">
        <v>7.5367356612419032</v>
      </c>
      <c r="G16" s="430">
        <v>24.885447938062885</v>
      </c>
      <c r="H16" s="430">
        <v>7.4735345236214252</v>
      </c>
      <c r="I16" s="430">
        <v>1.2008216147890662</v>
      </c>
      <c r="J16" s="430">
        <v>9.4327697898562164</v>
      </c>
      <c r="K16" s="430">
        <v>1.6590298625375259</v>
      </c>
      <c r="L16" s="430">
        <v>4.866487596776742</v>
      </c>
      <c r="M16" s="430">
        <v>2.1014378258808657</v>
      </c>
    </row>
    <row r="17" spans="1:13" s="643" customFormat="1" ht="15" customHeight="1">
      <c r="A17" s="645" t="s">
        <v>5</v>
      </c>
      <c r="B17" s="41" t="s">
        <v>41</v>
      </c>
      <c r="C17" s="640">
        <v>100</v>
      </c>
      <c r="D17" s="428">
        <v>3.9269406392694064</v>
      </c>
      <c r="E17" s="428">
        <v>6.9710806697108065</v>
      </c>
      <c r="F17" s="428">
        <v>7.3363774733637737</v>
      </c>
      <c r="G17" s="428">
        <v>22.100456621004565</v>
      </c>
      <c r="H17" s="428">
        <v>16.19482496194825</v>
      </c>
      <c r="I17" s="428">
        <v>10.076103500761036</v>
      </c>
      <c r="J17" s="428">
        <v>30.350076103500761</v>
      </c>
      <c r="K17" s="428">
        <v>0</v>
      </c>
      <c r="L17" s="428">
        <v>0.73059360730593603</v>
      </c>
      <c r="M17" s="428">
        <v>2.3135464231354641</v>
      </c>
    </row>
    <row r="18" spans="1:13" s="643" customFormat="1" ht="15" customHeight="1">
      <c r="A18" s="645"/>
      <c r="B18" s="41" t="s">
        <v>42</v>
      </c>
      <c r="C18" s="640">
        <v>100</v>
      </c>
      <c r="D18" s="428">
        <v>12.510566356720204</v>
      </c>
      <c r="E18" s="428">
        <v>21.048182586644128</v>
      </c>
      <c r="F18" s="428">
        <v>14.116652578191038</v>
      </c>
      <c r="G18" s="428">
        <v>22.344322344322347</v>
      </c>
      <c r="H18" s="428">
        <v>14.680191603268527</v>
      </c>
      <c r="I18" s="428">
        <v>2.197802197802198</v>
      </c>
      <c r="J18" s="428">
        <v>8.5376162299239216</v>
      </c>
      <c r="K18" s="428">
        <v>0</v>
      </c>
      <c r="L18" s="428">
        <v>1.8878557340095803</v>
      </c>
      <c r="M18" s="428">
        <v>2.6768103691180616</v>
      </c>
    </row>
    <row r="19" spans="1:13" s="643" customFormat="1" ht="15" customHeight="1">
      <c r="A19" s="646" t="s">
        <v>6</v>
      </c>
      <c r="B19" s="38" t="s">
        <v>41</v>
      </c>
      <c r="C19" s="642">
        <v>100</v>
      </c>
      <c r="D19" s="430">
        <v>8.6476098967091026</v>
      </c>
      <c r="E19" s="430">
        <v>5.5128513091520537</v>
      </c>
      <c r="F19" s="430">
        <v>9.2481383617583468</v>
      </c>
      <c r="G19" s="430">
        <v>25.582512611097769</v>
      </c>
      <c r="H19" s="430">
        <v>9.7645928417006971</v>
      </c>
      <c r="I19" s="430">
        <v>5.3687244775402352</v>
      </c>
      <c r="J19" s="430">
        <v>29.53398991112179</v>
      </c>
      <c r="K19" s="430">
        <v>0.38433821763151571</v>
      </c>
      <c r="L19" s="430">
        <v>4.0475618544318994</v>
      </c>
      <c r="M19" s="430">
        <v>1.909680518856594</v>
      </c>
    </row>
    <row r="20" spans="1:13" s="643" customFormat="1" ht="15" customHeight="1">
      <c r="A20" s="646"/>
      <c r="B20" s="38" t="s">
        <v>42</v>
      </c>
      <c r="C20" s="642">
        <v>100</v>
      </c>
      <c r="D20" s="430">
        <v>22.427086825343615</v>
      </c>
      <c r="E20" s="430">
        <v>10.783327746116884</v>
      </c>
      <c r="F20" s="430">
        <v>15.208403173538942</v>
      </c>
      <c r="G20" s="430">
        <v>24.036205162587997</v>
      </c>
      <c r="H20" s="430">
        <v>6.4141244831824791</v>
      </c>
      <c r="I20" s="430">
        <v>0.90512906469996635</v>
      </c>
      <c r="J20" s="430">
        <v>6.8946250977762888</v>
      </c>
      <c r="K20" s="430">
        <v>0.12291876187283494</v>
      </c>
      <c r="L20" s="430">
        <v>9.5764889931835953</v>
      </c>
      <c r="M20" s="430">
        <v>3.6316906916973966</v>
      </c>
    </row>
    <row r="21" spans="1:13" s="643" customFormat="1" ht="15" customHeight="1">
      <c r="A21" s="645" t="s">
        <v>7</v>
      </c>
      <c r="B21" s="41" t="s">
        <v>41</v>
      </c>
      <c r="C21" s="640">
        <v>100</v>
      </c>
      <c r="D21" s="428">
        <v>3.8895558223289313</v>
      </c>
      <c r="E21" s="428">
        <v>6.9195678271308525</v>
      </c>
      <c r="F21" s="428">
        <v>5.1044417767106847</v>
      </c>
      <c r="G21" s="428">
        <v>20.609843937575029</v>
      </c>
      <c r="H21" s="428">
        <v>10.300120048019208</v>
      </c>
      <c r="I21" s="428">
        <v>7.2220888355342145</v>
      </c>
      <c r="J21" s="428">
        <v>36.331332533013203</v>
      </c>
      <c r="K21" s="428">
        <v>1.4693877551020407</v>
      </c>
      <c r="L21" s="428">
        <v>5.6710684273709484</v>
      </c>
      <c r="M21" s="428">
        <v>2.4825930372148859</v>
      </c>
    </row>
    <row r="22" spans="1:13" s="643" customFormat="1" ht="15" customHeight="1">
      <c r="A22" s="645"/>
      <c r="B22" s="41" t="s">
        <v>42</v>
      </c>
      <c r="C22" s="640">
        <v>100</v>
      </c>
      <c r="D22" s="428">
        <v>15.839447561501943</v>
      </c>
      <c r="E22" s="428">
        <v>17.263703064307297</v>
      </c>
      <c r="F22" s="428">
        <v>8.4927828130245047</v>
      </c>
      <c r="G22" s="428">
        <v>19.910804200834413</v>
      </c>
      <c r="H22" s="428">
        <v>9.3032177624322649</v>
      </c>
      <c r="I22" s="428">
        <v>1.2899822567496284</v>
      </c>
      <c r="J22" s="428">
        <v>9.3895362777538001</v>
      </c>
      <c r="K22" s="428">
        <v>2.3833501174890905</v>
      </c>
      <c r="L22" s="428">
        <v>13.115618855800124</v>
      </c>
      <c r="M22" s="428">
        <v>3.0115570901069391</v>
      </c>
    </row>
    <row r="23" spans="1:13" s="643" customFormat="1" ht="15" customHeight="1">
      <c r="A23" s="646" t="s">
        <v>8</v>
      </c>
      <c r="B23" s="38" t="s">
        <v>41</v>
      </c>
      <c r="C23" s="642">
        <v>100</v>
      </c>
      <c r="D23" s="430">
        <v>2.7593526134253121</v>
      </c>
      <c r="E23" s="430">
        <v>6.3146723268771563</v>
      </c>
      <c r="F23" s="430">
        <v>3.7675776067922522</v>
      </c>
      <c r="G23" s="430">
        <v>19.580790660652696</v>
      </c>
      <c r="H23" s="430">
        <v>10.63942690368798</v>
      </c>
      <c r="I23" s="430">
        <v>6.6065269302202179</v>
      </c>
      <c r="J23" s="430">
        <v>33.828601751127621</v>
      </c>
      <c r="K23" s="430">
        <v>3.5022552401167415</v>
      </c>
      <c r="L23" s="430">
        <v>8.3311223136110382</v>
      </c>
      <c r="M23" s="430">
        <v>4.6696736534889896</v>
      </c>
    </row>
    <row r="24" spans="1:13" s="643" customFormat="1" ht="15" customHeight="1">
      <c r="A24" s="646"/>
      <c r="B24" s="38" t="s">
        <v>42</v>
      </c>
      <c r="C24" s="642">
        <v>100</v>
      </c>
      <c r="D24" s="430">
        <v>11.71003717472119</v>
      </c>
      <c r="E24" s="430">
        <v>14.232607541157726</v>
      </c>
      <c r="F24" s="430">
        <v>6.5055762081784385</v>
      </c>
      <c r="G24" s="430">
        <v>24.057355284121083</v>
      </c>
      <c r="H24" s="430">
        <v>13.037705788635156</v>
      </c>
      <c r="I24" s="430">
        <v>1.0621348911311737</v>
      </c>
      <c r="J24" s="430">
        <v>8.7095061072756241</v>
      </c>
      <c r="K24" s="430">
        <v>2.6553372278279341</v>
      </c>
      <c r="L24" s="430">
        <v>16.542750929368029</v>
      </c>
      <c r="M24" s="430">
        <v>1.486988847583643</v>
      </c>
    </row>
    <row r="25" spans="1:13" s="643" customFormat="1" ht="15" customHeight="1">
      <c r="A25" s="645" t="s">
        <v>9</v>
      </c>
      <c r="B25" s="41" t="s">
        <v>41</v>
      </c>
      <c r="C25" s="640">
        <v>100</v>
      </c>
      <c r="D25" s="428">
        <v>5.0738916256157642</v>
      </c>
      <c r="E25" s="428">
        <v>6.1871921182266014</v>
      </c>
      <c r="F25" s="428">
        <v>4.0295566502463052</v>
      </c>
      <c r="G25" s="428">
        <v>16.374384236453203</v>
      </c>
      <c r="H25" s="428">
        <v>11.182266009852217</v>
      </c>
      <c r="I25" s="428">
        <v>6.1970443349753692</v>
      </c>
      <c r="J25" s="428">
        <v>39.221674876847288</v>
      </c>
      <c r="K25" s="428">
        <v>5.9901477832512313</v>
      </c>
      <c r="L25" s="428">
        <v>4.0492610837438425</v>
      </c>
      <c r="M25" s="428">
        <v>1.6945812807881773</v>
      </c>
    </row>
    <row r="26" spans="1:13" s="643" customFormat="1" ht="15" customHeight="1">
      <c r="A26" s="645"/>
      <c r="B26" s="41" t="s">
        <v>42</v>
      </c>
      <c r="C26" s="640">
        <v>100</v>
      </c>
      <c r="D26" s="428">
        <v>19.785794813979706</v>
      </c>
      <c r="E26" s="428">
        <v>17.808154829011649</v>
      </c>
      <c r="F26" s="428">
        <v>6.9757609921082304</v>
      </c>
      <c r="G26" s="428">
        <v>17.000187899285983</v>
      </c>
      <c r="H26" s="428">
        <v>11.335024426907179</v>
      </c>
      <c r="I26" s="428">
        <v>1.1978579481397971</v>
      </c>
      <c r="J26" s="428">
        <v>9.0896279594137539</v>
      </c>
      <c r="K26" s="428">
        <v>3.7955655768508083</v>
      </c>
      <c r="L26" s="428">
        <v>10.902856069146939</v>
      </c>
      <c r="M26" s="428">
        <v>2.1091694851559564</v>
      </c>
    </row>
    <row r="27" spans="1:13" s="643" customFormat="1" ht="15" customHeight="1">
      <c r="A27" s="660" t="s">
        <v>10</v>
      </c>
      <c r="B27" s="661" t="s">
        <v>41</v>
      </c>
      <c r="C27" s="137">
        <v>100</v>
      </c>
      <c r="D27" s="138">
        <v>1.503530339414358</v>
      </c>
      <c r="E27" s="138">
        <v>7.4513458298985702</v>
      </c>
      <c r="F27" s="138">
        <v>4.9406831296369305</v>
      </c>
      <c r="G27" s="138">
        <v>25.567183971900647</v>
      </c>
      <c r="H27" s="138">
        <v>11.221820006451381</v>
      </c>
      <c r="I27" s="138">
        <v>6.5248557399376361</v>
      </c>
      <c r="J27" s="138">
        <v>34.301637934124223</v>
      </c>
      <c r="K27" s="138">
        <v>1.2185943156159278</v>
      </c>
      <c r="L27" s="138">
        <v>3.9353428192537905</v>
      </c>
      <c r="M27" s="138">
        <v>3.335005913766532</v>
      </c>
    </row>
    <row r="28" spans="1:13" s="643" customFormat="1" ht="15" customHeight="1">
      <c r="A28" s="660"/>
      <c r="B28" s="661" t="s">
        <v>42</v>
      </c>
      <c r="C28" s="137">
        <v>100</v>
      </c>
      <c r="D28" s="138">
        <v>7.0881561002902398</v>
      </c>
      <c r="E28" s="138">
        <v>17.921460293037729</v>
      </c>
      <c r="F28" s="138">
        <v>8.5376088400881205</v>
      </c>
      <c r="G28" s="138">
        <v>32.634542084834074</v>
      </c>
      <c r="H28" s="138">
        <v>10.128684827079763</v>
      </c>
      <c r="I28" s="138">
        <v>1.1644578102598173</v>
      </c>
      <c r="J28" s="138">
        <v>8.1109906633562954</v>
      </c>
      <c r="K28" s="138">
        <v>0.617197608140714</v>
      </c>
      <c r="L28" s="138">
        <v>10.69867468615589</v>
      </c>
      <c r="M28" s="138">
        <v>3.0982270867573525</v>
      </c>
    </row>
    <row r="29" spans="1:13" s="643" customFormat="1" ht="15" customHeight="1">
      <c r="A29" s="659" t="s">
        <v>11</v>
      </c>
      <c r="B29" s="447" t="s">
        <v>41</v>
      </c>
      <c r="C29" s="135">
        <v>100</v>
      </c>
      <c r="D29" s="136">
        <v>6.2551037073330065</v>
      </c>
      <c r="E29" s="136">
        <v>10.101257553486853</v>
      </c>
      <c r="F29" s="136">
        <v>5.3650171484566389</v>
      </c>
      <c r="G29" s="136">
        <v>25.257226849583535</v>
      </c>
      <c r="H29" s="136">
        <v>12.600032663726932</v>
      </c>
      <c r="I29" s="136">
        <v>6.3530948881267353</v>
      </c>
      <c r="J29" s="136">
        <v>27.600849256900212</v>
      </c>
      <c r="K29" s="136">
        <v>0.85742283194512503</v>
      </c>
      <c r="L29" s="136">
        <v>3.0458925363383962</v>
      </c>
      <c r="M29" s="136">
        <v>2.5641025641025639</v>
      </c>
    </row>
    <row r="30" spans="1:13" s="643" customFormat="1" ht="15" customHeight="1">
      <c r="A30" s="659"/>
      <c r="B30" s="447" t="s">
        <v>42</v>
      </c>
      <c r="C30" s="135">
        <v>100</v>
      </c>
      <c r="D30" s="136">
        <v>20.866520186761878</v>
      </c>
      <c r="E30" s="136">
        <v>22.329030486130183</v>
      </c>
      <c r="F30" s="136">
        <v>9.9354572919527602</v>
      </c>
      <c r="G30" s="136">
        <v>20.420214226860754</v>
      </c>
      <c r="H30" s="136">
        <v>10.429826970612469</v>
      </c>
      <c r="I30" s="136">
        <v>1.1741279868168086</v>
      </c>
      <c r="J30" s="136">
        <v>5.7401812688821749</v>
      </c>
      <c r="K30" s="136">
        <v>0.19225487503433122</v>
      </c>
      <c r="L30" s="136">
        <v>6.4130733315023347</v>
      </c>
      <c r="M30" s="136">
        <v>2.4993133754463059</v>
      </c>
    </row>
    <row r="31" spans="1:13" s="643" customFormat="1" ht="15" customHeight="1">
      <c r="A31" s="660" t="s">
        <v>12</v>
      </c>
      <c r="B31" s="661" t="s">
        <v>41</v>
      </c>
      <c r="C31" s="137">
        <v>100</v>
      </c>
      <c r="D31" s="138">
        <v>2.2158684774839168</v>
      </c>
      <c r="E31" s="138">
        <v>7.6125804145818448</v>
      </c>
      <c r="F31" s="138">
        <v>3.6097212294496068</v>
      </c>
      <c r="G31" s="138">
        <v>42.673338098641892</v>
      </c>
      <c r="H31" s="138">
        <v>7.3624017155110799</v>
      </c>
      <c r="I31" s="138">
        <v>11.258041458184417</v>
      </c>
      <c r="J31" s="138">
        <v>14.974982130092924</v>
      </c>
      <c r="K31" s="138">
        <v>0</v>
      </c>
      <c r="L31" s="138">
        <v>6.7190850607576849</v>
      </c>
      <c r="M31" s="138">
        <v>3.5739814152966405</v>
      </c>
    </row>
    <row r="32" spans="1:13" s="643" customFormat="1" ht="15" customHeight="1">
      <c r="A32" s="660"/>
      <c r="B32" s="661" t="s">
        <v>42</v>
      </c>
      <c r="C32" s="137">
        <v>100</v>
      </c>
      <c r="D32" s="138">
        <v>3.7129596572652628</v>
      </c>
      <c r="E32" s="138">
        <v>22.456265619421636</v>
      </c>
      <c r="F32" s="138">
        <v>6.390574794716172</v>
      </c>
      <c r="G32" s="138">
        <v>41.985005355230278</v>
      </c>
      <c r="H32" s="138">
        <v>6.1049625133880756</v>
      </c>
      <c r="I32" s="138">
        <v>1.9992859692966798</v>
      </c>
      <c r="J32" s="138">
        <v>4.0699750089253843</v>
      </c>
      <c r="K32" s="138">
        <v>0</v>
      </c>
      <c r="L32" s="138">
        <v>10.85326669046769</v>
      </c>
      <c r="M32" s="138">
        <v>2.4277043912888252</v>
      </c>
    </row>
    <row r="33" spans="1:13" s="643" customFormat="1" ht="15" customHeight="1">
      <c r="A33" s="659" t="s">
        <v>13</v>
      </c>
      <c r="B33" s="447" t="s">
        <v>41</v>
      </c>
      <c r="C33" s="135">
        <v>100</v>
      </c>
      <c r="D33" s="136">
        <v>6.2178156944124199</v>
      </c>
      <c r="E33" s="136">
        <v>10.283606179386673</v>
      </c>
      <c r="F33" s="136">
        <v>4.6345400046114831</v>
      </c>
      <c r="G33" s="136">
        <v>14.649143032818385</v>
      </c>
      <c r="H33" s="136">
        <v>11.029129198370608</v>
      </c>
      <c r="I33" s="136">
        <v>5.9795557605103378</v>
      </c>
      <c r="J33" s="136">
        <v>38.951656290830833</v>
      </c>
      <c r="K33" s="136">
        <v>2.0905387748827913</v>
      </c>
      <c r="L33" s="136">
        <v>3.8582737683498576</v>
      </c>
      <c r="M33" s="136">
        <v>2.3057412958266084</v>
      </c>
    </row>
    <row r="34" spans="1:13" s="643" customFormat="1" ht="15" customHeight="1">
      <c r="A34" s="659"/>
      <c r="B34" s="447" t="s">
        <v>42</v>
      </c>
      <c r="C34" s="135">
        <v>100</v>
      </c>
      <c r="D34" s="136">
        <v>21.937099045532779</v>
      </c>
      <c r="E34" s="136">
        <v>17.65764356125802</v>
      </c>
      <c r="F34" s="136">
        <v>10.514786418400876</v>
      </c>
      <c r="G34" s="136">
        <v>16.601470818338289</v>
      </c>
      <c r="H34" s="136">
        <v>8.4963229541542802</v>
      </c>
      <c r="I34" s="136">
        <v>1.1813487717102176</v>
      </c>
      <c r="J34" s="136">
        <v>9.3960256610859023</v>
      </c>
      <c r="K34" s="136">
        <v>2.3705210452198404</v>
      </c>
      <c r="L34" s="136">
        <v>9.4586136754811445</v>
      </c>
      <c r="M34" s="136">
        <v>2.386168048818651</v>
      </c>
    </row>
    <row r="35" spans="1:13" s="643" customFormat="1" ht="15" customHeight="1">
      <c r="A35" s="660" t="s">
        <v>14</v>
      </c>
      <c r="B35" s="661" t="s">
        <v>41</v>
      </c>
      <c r="C35" s="137">
        <v>100</v>
      </c>
      <c r="D35" s="138">
        <v>6.1905686008150589</v>
      </c>
      <c r="E35" s="138">
        <v>6.7339413933630894</v>
      </c>
      <c r="F35" s="138">
        <v>5.56957112361731</v>
      </c>
      <c r="G35" s="138">
        <v>17.601397244323692</v>
      </c>
      <c r="H35" s="138">
        <v>7.7624684649718612</v>
      </c>
      <c r="I35" s="138">
        <v>6.9280031049873863</v>
      </c>
      <c r="J35" s="138">
        <v>36.561226470017466</v>
      </c>
      <c r="K35" s="138">
        <v>3.3960799534251893</v>
      </c>
      <c r="L35" s="138">
        <v>6.0353192315156221</v>
      </c>
      <c r="M35" s="138">
        <v>3.2214244129633225</v>
      </c>
    </row>
    <row r="36" spans="1:13" s="643" customFormat="1" ht="15" customHeight="1">
      <c r="A36" s="660"/>
      <c r="B36" s="661" t="s">
        <v>42</v>
      </c>
      <c r="C36" s="137">
        <v>100</v>
      </c>
      <c r="D36" s="138">
        <v>21.409485637942552</v>
      </c>
      <c r="E36" s="138">
        <v>10.771543086172345</v>
      </c>
      <c r="F36" s="138">
        <v>10.003340013360052</v>
      </c>
      <c r="G36" s="138">
        <v>20.691382765531063</v>
      </c>
      <c r="H36" s="138">
        <v>6.1122244488977957</v>
      </c>
      <c r="I36" s="138">
        <v>1.6032064128256511</v>
      </c>
      <c r="J36" s="138">
        <v>9.7695390781563134</v>
      </c>
      <c r="K36" s="138">
        <v>2.171008684034736</v>
      </c>
      <c r="L36" s="138">
        <v>12.692050768203073</v>
      </c>
      <c r="M36" s="138">
        <v>4.7762191048764198</v>
      </c>
    </row>
    <row r="37" spans="1:13" s="643" customFormat="1" ht="15" customHeight="1">
      <c r="A37" s="659" t="s">
        <v>15</v>
      </c>
      <c r="B37" s="447" t="s">
        <v>41</v>
      </c>
      <c r="C37" s="135">
        <v>100</v>
      </c>
      <c r="D37" s="136">
        <v>5.867727498756838</v>
      </c>
      <c r="E37" s="136">
        <v>6.9617105917454003</v>
      </c>
      <c r="F37" s="136">
        <v>3.7957898226421349</v>
      </c>
      <c r="G37" s="136">
        <v>19.277308138571193</v>
      </c>
      <c r="H37" s="136">
        <v>8.8347422509530915</v>
      </c>
      <c r="I37" s="136">
        <v>9.7132438256257245</v>
      </c>
      <c r="J37" s="136">
        <v>24.946129620421019</v>
      </c>
      <c r="K37" s="136">
        <v>6.5307475551135417</v>
      </c>
      <c r="L37" s="136">
        <v>5.0223769269020391</v>
      </c>
      <c r="M37" s="136">
        <v>9.0502237692690208</v>
      </c>
    </row>
    <row r="38" spans="1:13" s="643" customFormat="1" ht="15" customHeight="1">
      <c r="A38" s="659"/>
      <c r="B38" s="447" t="s">
        <v>42</v>
      </c>
      <c r="C38" s="135">
        <v>100</v>
      </c>
      <c r="D38" s="136">
        <v>18.825252196550601</v>
      </c>
      <c r="E38" s="136">
        <v>18.971688903351776</v>
      </c>
      <c r="F38" s="136">
        <v>4.181581516433452</v>
      </c>
      <c r="G38" s="136">
        <v>18.174422388545395</v>
      </c>
      <c r="H38" s="136">
        <v>10.722421086885779</v>
      </c>
      <c r="I38" s="136">
        <v>1.6596160104132771</v>
      </c>
      <c r="J38" s="136">
        <v>6.3944028636511554</v>
      </c>
      <c r="K38" s="136">
        <v>4.002603319232021</v>
      </c>
      <c r="L38" s="136">
        <v>10.608525870484868</v>
      </c>
      <c r="M38" s="136">
        <v>6.4594858444516765</v>
      </c>
    </row>
    <row r="39" spans="1:13" s="641" customFormat="1" ht="15" customHeight="1">
      <c r="A39" s="660" t="s">
        <v>16</v>
      </c>
      <c r="B39" s="661" t="s">
        <v>41</v>
      </c>
      <c r="C39" s="137">
        <v>100</v>
      </c>
      <c r="D39" s="138">
        <v>5.4267161410018554</v>
      </c>
      <c r="E39" s="138">
        <v>7.9931972789115653</v>
      </c>
      <c r="F39" s="138">
        <v>6.5244279529993818</v>
      </c>
      <c r="G39" s="138">
        <v>14.393939393939394</v>
      </c>
      <c r="H39" s="138">
        <v>9.941249226963512</v>
      </c>
      <c r="I39" s="138">
        <v>4.9628942486085341</v>
      </c>
      <c r="J39" s="138">
        <v>43.011750154607299</v>
      </c>
      <c r="K39" s="138">
        <v>0.71119356833642544</v>
      </c>
      <c r="L39" s="138">
        <v>4.3908472479901057</v>
      </c>
      <c r="M39" s="138">
        <v>2.6437847866419295</v>
      </c>
    </row>
    <row r="40" spans="1:13" s="643" customFormat="1" ht="15" customHeight="1">
      <c r="A40" s="660"/>
      <c r="B40" s="661" t="s">
        <v>42</v>
      </c>
      <c r="C40" s="137">
        <v>100</v>
      </c>
      <c r="D40" s="138">
        <v>26.671597633136095</v>
      </c>
      <c r="E40" s="138">
        <v>12.263313609467454</v>
      </c>
      <c r="F40" s="138">
        <v>12.736686390532546</v>
      </c>
      <c r="G40" s="138">
        <v>14.408284023668639</v>
      </c>
      <c r="H40" s="138">
        <v>7.8846153846153841</v>
      </c>
      <c r="I40" s="138">
        <v>0.97633136094674544</v>
      </c>
      <c r="J40" s="138">
        <v>10.695266272189349</v>
      </c>
      <c r="K40" s="138">
        <v>0.19230769230769232</v>
      </c>
      <c r="L40" s="138">
        <v>13.002958579881657</v>
      </c>
      <c r="M40" s="138">
        <v>1.1686390532544377</v>
      </c>
    </row>
    <row r="41" spans="1:13" s="641" customFormat="1" ht="15" customHeight="1">
      <c r="A41" s="64" t="s">
        <v>0</v>
      </c>
      <c r="B41" s="452" t="s">
        <v>41</v>
      </c>
      <c r="C41" s="139">
        <v>100</v>
      </c>
      <c r="D41" s="66">
        <v>3.7337326998554015</v>
      </c>
      <c r="E41" s="66">
        <v>7.265691858234721</v>
      </c>
      <c r="F41" s="66">
        <v>4.9100687579307696</v>
      </c>
      <c r="G41" s="66">
        <v>21.292457284504383</v>
      </c>
      <c r="H41" s="66">
        <v>10.553457077935491</v>
      </c>
      <c r="I41" s="66">
        <v>7.5209519874878268</v>
      </c>
      <c r="J41" s="66">
        <v>35.930076430489564</v>
      </c>
      <c r="K41" s="66">
        <v>2.2276241626582465</v>
      </c>
      <c r="L41" s="66">
        <v>4.1800690530291851</v>
      </c>
      <c r="M41" s="66">
        <v>2.385870687874406</v>
      </c>
    </row>
    <row r="42" spans="1:13" s="643" customFormat="1" ht="15" customHeight="1">
      <c r="A42" s="237"/>
      <c r="B42" s="452" t="s">
        <v>42</v>
      </c>
      <c r="C42" s="139">
        <v>100</v>
      </c>
      <c r="D42" s="66">
        <v>15.470597289512067</v>
      </c>
      <c r="E42" s="66">
        <v>17.067718220665089</v>
      </c>
      <c r="F42" s="66">
        <v>8.824844429133714</v>
      </c>
      <c r="G42" s="66">
        <v>24.374601452727713</v>
      </c>
      <c r="H42" s="66">
        <v>9.1861939560077115</v>
      </c>
      <c r="I42" s="66">
        <v>1.6000527731560545</v>
      </c>
      <c r="J42" s="66">
        <v>8.9069360052186788</v>
      </c>
      <c r="K42" s="66">
        <v>1.5850270828905031</v>
      </c>
      <c r="L42" s="66">
        <v>10.157000139262495</v>
      </c>
      <c r="M42" s="66">
        <v>2.8270286514259748</v>
      </c>
    </row>
    <row r="43" spans="1:13" s="69" customFormat="1">
      <c r="A43" s="70"/>
      <c r="B43" s="687"/>
      <c r="C43" s="688"/>
      <c r="D43" s="688"/>
      <c r="E43" s="688"/>
      <c r="F43" s="688"/>
      <c r="G43" s="688"/>
      <c r="H43" s="688"/>
      <c r="I43" s="688"/>
      <c r="J43" s="688"/>
      <c r="K43" s="688"/>
      <c r="L43" s="688"/>
      <c r="M43" s="688"/>
    </row>
    <row r="44" spans="1:13" s="623" customFormat="1" ht="12">
      <c r="A44" s="620" t="s">
        <v>525</v>
      </c>
      <c r="B44" s="621"/>
      <c r="C44" s="622"/>
      <c r="D44" s="622"/>
      <c r="E44" s="622"/>
      <c r="F44" s="622"/>
      <c r="G44" s="622"/>
      <c r="H44" s="622"/>
      <c r="I44" s="622"/>
      <c r="J44" s="622"/>
      <c r="K44" s="622"/>
      <c r="L44" s="622"/>
      <c r="M44" s="622"/>
    </row>
    <row r="45" spans="1:13" s="69" customFormat="1">
      <c r="A45" s="67"/>
      <c r="B45" s="67"/>
      <c r="C45" s="67"/>
      <c r="D45" s="67"/>
      <c r="E45" s="67"/>
      <c r="F45" s="68"/>
      <c r="G45" s="68"/>
      <c r="H45" s="68"/>
      <c r="I45" s="68"/>
      <c r="J45" s="68"/>
      <c r="K45" s="68"/>
      <c r="L45" s="68"/>
      <c r="M45" s="68"/>
    </row>
    <row r="46" spans="1:13" s="69" customFormat="1">
      <c r="A46" s="70"/>
      <c r="B46" s="71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7" spans="1:13" s="627" customFormat="1">
      <c r="A47" s="624" t="s">
        <v>526</v>
      </c>
      <c r="B47" s="625"/>
      <c r="C47" s="626"/>
      <c r="D47" s="626"/>
      <c r="E47" s="626"/>
      <c r="F47" s="626"/>
      <c r="G47" s="626"/>
      <c r="H47" s="626"/>
      <c r="I47" s="626"/>
      <c r="J47" s="626"/>
      <c r="K47" s="626"/>
      <c r="L47" s="626"/>
      <c r="M47" s="626"/>
    </row>
  </sheetData>
  <mergeCells count="11">
    <mergeCell ref="H7:H8"/>
    <mergeCell ref="C7:C8"/>
    <mergeCell ref="D7:D8"/>
    <mergeCell ref="E7:E8"/>
    <mergeCell ref="F7:F8"/>
    <mergeCell ref="G7:G8"/>
    <mergeCell ref="I7:I8"/>
    <mergeCell ref="J7:J8"/>
    <mergeCell ref="K7:K8"/>
    <mergeCell ref="L7:L8"/>
    <mergeCell ref="M7:M8"/>
  </mergeCells>
  <conditionalFormatting sqref="E42:J42 M42">
    <cfRule type="expression" dxfId="167" priority="15" stopIfTrue="1">
      <formula>#REF!=1</formula>
    </cfRule>
  </conditionalFormatting>
  <conditionalFormatting sqref="D42">
    <cfRule type="expression" dxfId="166" priority="14" stopIfTrue="1">
      <formula>#REF!=1</formula>
    </cfRule>
  </conditionalFormatting>
  <conditionalFormatting sqref="K42:L42">
    <cfRule type="expression" dxfId="165" priority="13" stopIfTrue="1">
      <formula>#REF!=1</formula>
    </cfRule>
  </conditionalFormatting>
  <conditionalFormatting sqref="D41">
    <cfRule type="expression" dxfId="164" priority="12" stopIfTrue="1">
      <formula>#REF!=1</formula>
    </cfRule>
  </conditionalFormatting>
  <conditionalFormatting sqref="E41">
    <cfRule type="expression" dxfId="163" priority="11" stopIfTrue="1">
      <formula>#REF!=1</formula>
    </cfRule>
  </conditionalFormatting>
  <conditionalFormatting sqref="F41">
    <cfRule type="expression" dxfId="162" priority="10" stopIfTrue="1">
      <formula>#REF!=1</formula>
    </cfRule>
  </conditionalFormatting>
  <conditionalFormatting sqref="G41">
    <cfRule type="expression" dxfId="161" priority="9" stopIfTrue="1">
      <formula>#REF!=1</formula>
    </cfRule>
  </conditionalFormatting>
  <conditionalFormatting sqref="H41">
    <cfRule type="expression" dxfId="160" priority="8" stopIfTrue="1">
      <formula>#REF!=1</formula>
    </cfRule>
  </conditionalFormatting>
  <conditionalFormatting sqref="I41">
    <cfRule type="expression" dxfId="159" priority="7" stopIfTrue="1">
      <formula>#REF!=1</formula>
    </cfRule>
  </conditionalFormatting>
  <conditionalFormatting sqref="J41">
    <cfRule type="expression" dxfId="158" priority="6" stopIfTrue="1">
      <formula>#REF!=1</formula>
    </cfRule>
  </conditionalFormatting>
  <conditionalFormatting sqref="K41">
    <cfRule type="expression" dxfId="157" priority="5" stopIfTrue="1">
      <formula>#REF!=1</formula>
    </cfRule>
  </conditionalFormatting>
  <conditionalFormatting sqref="L41">
    <cfRule type="expression" dxfId="156" priority="4" stopIfTrue="1">
      <formula>#REF!=1</formula>
    </cfRule>
  </conditionalFormatting>
  <conditionalFormatting sqref="M41">
    <cfRule type="expression" dxfId="155" priority="3" stopIfTrue="1">
      <formula>#REF!=1</formula>
    </cfRule>
  </conditionalFormatting>
  <conditionalFormatting sqref="C42">
    <cfRule type="expression" dxfId="154" priority="2" stopIfTrue="1">
      <formula>#REF!=1</formula>
    </cfRule>
  </conditionalFormatting>
  <conditionalFormatting sqref="C41">
    <cfRule type="expression" dxfId="153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&amp;C-15-</oddHeader>
    <oddFooter>&amp;CStatistische Ämter des Bundes und der Länder, Internationale Bildungsindikatoren, 2017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1.42578125" defaultRowHeight="12.75"/>
  <cols>
    <col min="1" max="1" width="24" style="143" customWidth="1"/>
    <col min="2" max="3" width="11.7109375" style="143" customWidth="1"/>
    <col min="4" max="4" width="13.140625" style="143" customWidth="1"/>
    <col min="5" max="5" width="14.42578125" style="143" customWidth="1"/>
    <col min="6" max="6" width="13.7109375" style="143" customWidth="1"/>
    <col min="7" max="8" width="11.7109375" style="143" customWidth="1"/>
    <col min="9" max="9" width="13.140625" style="143" customWidth="1"/>
    <col min="10" max="10" width="14.42578125" style="143" customWidth="1"/>
    <col min="11" max="16384" width="11.42578125" style="144"/>
  </cols>
  <sheetData>
    <row r="1" spans="1:10">
      <c r="A1" s="569" t="s">
        <v>421</v>
      </c>
      <c r="B1" s="612"/>
    </row>
    <row r="3" spans="1:10" ht="15.75" customHeight="1">
      <c r="A3" s="142" t="s">
        <v>102</v>
      </c>
    </row>
    <row r="4" spans="1:10" ht="15" customHeight="1">
      <c r="A4" s="145" t="s">
        <v>103</v>
      </c>
      <c r="B4" s="146"/>
      <c r="C4" s="147"/>
      <c r="D4" s="146"/>
      <c r="E4" s="146"/>
      <c r="F4" s="146"/>
      <c r="G4" s="146"/>
      <c r="H4" s="146"/>
      <c r="I4" s="146"/>
      <c r="J4" s="146"/>
    </row>
    <row r="5" spans="1:10" ht="12.75" customHeight="1">
      <c r="A5" s="148"/>
      <c r="B5" s="144"/>
      <c r="C5" s="144"/>
      <c r="D5" s="144"/>
      <c r="E5" s="144"/>
      <c r="F5" s="144"/>
      <c r="G5" s="144"/>
      <c r="H5" s="144"/>
      <c r="I5" s="144"/>
      <c r="J5" s="144"/>
    </row>
    <row r="6" spans="1:10" ht="12.75" customHeight="1">
      <c r="A6" s="148"/>
      <c r="B6" s="149" t="s">
        <v>104</v>
      </c>
      <c r="C6" s="149"/>
      <c r="D6" s="149"/>
      <c r="E6" s="149"/>
      <c r="F6" s="149"/>
      <c r="G6" s="149"/>
      <c r="H6" s="149" t="s">
        <v>105</v>
      </c>
      <c r="I6" s="149"/>
      <c r="J6" s="149"/>
    </row>
    <row r="7" spans="1:10" s="156" customFormat="1" ht="51">
      <c r="A7" s="150"/>
      <c r="B7" s="151" t="s">
        <v>34</v>
      </c>
      <c r="C7" s="152" t="s">
        <v>106</v>
      </c>
      <c r="D7" s="152"/>
      <c r="E7" s="152"/>
      <c r="F7" s="151" t="s">
        <v>107</v>
      </c>
      <c r="G7" s="151" t="s">
        <v>28</v>
      </c>
      <c r="H7" s="153"/>
      <c r="I7" s="154"/>
      <c r="J7" s="155"/>
    </row>
    <row r="8" spans="1:10" ht="12.75" customHeight="1">
      <c r="A8" s="157"/>
      <c r="B8" s="158"/>
      <c r="C8" s="158" t="s">
        <v>108</v>
      </c>
      <c r="D8" s="158" t="s">
        <v>109</v>
      </c>
      <c r="E8" s="158" t="s">
        <v>110</v>
      </c>
      <c r="F8" s="158" t="s">
        <v>111</v>
      </c>
      <c r="G8" s="158"/>
      <c r="H8" s="158" t="s">
        <v>108</v>
      </c>
      <c r="I8" s="158" t="s">
        <v>109</v>
      </c>
      <c r="J8" s="158" t="s">
        <v>110</v>
      </c>
    </row>
    <row r="9" spans="1:10" ht="26.25" customHeight="1">
      <c r="A9" s="159" t="s">
        <v>17</v>
      </c>
      <c r="B9" s="160" t="s">
        <v>38</v>
      </c>
      <c r="C9" s="160" t="s">
        <v>18</v>
      </c>
      <c r="D9" s="160" t="s">
        <v>112</v>
      </c>
      <c r="E9" s="160" t="s">
        <v>113</v>
      </c>
      <c r="F9" s="160" t="s">
        <v>39</v>
      </c>
      <c r="G9" s="160" t="s">
        <v>40</v>
      </c>
      <c r="H9" s="160" t="s">
        <v>114</v>
      </c>
      <c r="I9" s="161" t="s">
        <v>115</v>
      </c>
      <c r="J9" s="161" t="s">
        <v>116</v>
      </c>
    </row>
    <row r="10" spans="1:10" ht="15" customHeight="1">
      <c r="A10" s="162" t="s">
        <v>2</v>
      </c>
      <c r="B10" s="163">
        <v>2.3175664057535454E-2</v>
      </c>
      <c r="C10" s="163">
        <v>41.202464870225434</v>
      </c>
      <c r="D10" s="163">
        <v>32.916202212257303</v>
      </c>
      <c r="E10" s="163">
        <v>8.2862626579681304</v>
      </c>
      <c r="F10" s="163">
        <v>17.688626029153969</v>
      </c>
      <c r="G10" s="163">
        <v>3.6085773975483386</v>
      </c>
      <c r="H10" s="163">
        <v>48.136120022708397</v>
      </c>
      <c r="I10" s="163">
        <v>39.826681700682727</v>
      </c>
      <c r="J10" s="163">
        <v>8.3094383220256667</v>
      </c>
    </row>
    <row r="11" spans="1:10" ht="15" customHeight="1">
      <c r="A11" s="164" t="s">
        <v>1</v>
      </c>
      <c r="B11" s="165">
        <v>7.099041306739895E-2</v>
      </c>
      <c r="C11" s="165">
        <v>32.464799287049694</v>
      </c>
      <c r="D11" s="165">
        <v>26.281637179109666</v>
      </c>
      <c r="E11" s="165">
        <v>6.183162107940027</v>
      </c>
      <c r="F11" s="165">
        <v>17.579103703420088</v>
      </c>
      <c r="G11" s="165">
        <v>2.8096794715692579</v>
      </c>
      <c r="H11" s="165">
        <v>39.460331109673525</v>
      </c>
      <c r="I11" s="165">
        <v>33.206178588666099</v>
      </c>
      <c r="J11" s="165">
        <v>6.254152521007426</v>
      </c>
    </row>
    <row r="12" spans="1:10" ht="15" customHeight="1">
      <c r="A12" s="162" t="s">
        <v>3</v>
      </c>
      <c r="B12" s="163">
        <v>0</v>
      </c>
      <c r="C12" s="163">
        <v>34.626174059704681</v>
      </c>
      <c r="D12" s="163">
        <v>28.222245081069914</v>
      </c>
      <c r="E12" s="163">
        <v>6.4039289786347684</v>
      </c>
      <c r="F12" s="163">
        <v>24.502234286336357</v>
      </c>
      <c r="G12" s="163">
        <v>4.4062999642184302</v>
      </c>
      <c r="H12" s="163">
        <v>41.415820204547444</v>
      </c>
      <c r="I12" s="163">
        <v>35.011891225912677</v>
      </c>
      <c r="J12" s="163">
        <v>6.4039289786347684</v>
      </c>
    </row>
    <row r="13" spans="1:10" ht="15" customHeight="1">
      <c r="A13" s="164" t="s">
        <v>4</v>
      </c>
      <c r="B13" s="165">
        <v>0</v>
      </c>
      <c r="C13" s="165">
        <v>29.060670752060119</v>
      </c>
      <c r="D13" s="165">
        <v>21.609435498826436</v>
      </c>
      <c r="E13" s="165">
        <v>7.4512352532336834</v>
      </c>
      <c r="F13" s="165">
        <v>15.060558493456577</v>
      </c>
      <c r="G13" s="165">
        <v>1.4794258511431215</v>
      </c>
      <c r="H13" s="165">
        <v>33.499320501328263</v>
      </c>
      <c r="I13" s="165">
        <v>26.04808524809458</v>
      </c>
      <c r="J13" s="165">
        <v>7.4512352532336834</v>
      </c>
    </row>
    <row r="14" spans="1:10" ht="15" customHeight="1">
      <c r="A14" s="162" t="s">
        <v>5</v>
      </c>
      <c r="B14" s="163">
        <v>0</v>
      </c>
      <c r="C14" s="163">
        <v>43.172768881527062</v>
      </c>
      <c r="D14" s="163">
        <v>38.547693017726132</v>
      </c>
      <c r="E14" s="163">
        <v>4.6250758638009337</v>
      </c>
      <c r="F14" s="163">
        <v>23.247857845604436</v>
      </c>
      <c r="G14" s="163">
        <v>2.525287478259818</v>
      </c>
      <c r="H14" s="163">
        <v>49.621885114154139</v>
      </c>
      <c r="I14" s="163">
        <v>44.996809250353209</v>
      </c>
      <c r="J14" s="163">
        <v>4.6250758638009337</v>
      </c>
    </row>
    <row r="15" spans="1:10" ht="15" customHeight="1">
      <c r="A15" s="164" t="s">
        <v>6</v>
      </c>
      <c r="B15" s="165">
        <v>0</v>
      </c>
      <c r="C15" s="165">
        <v>39.723410930594454</v>
      </c>
      <c r="D15" s="165">
        <v>32.710295286074754</v>
      </c>
      <c r="E15" s="165">
        <v>7.0131156445197043</v>
      </c>
      <c r="F15" s="165">
        <v>20.253957113599778</v>
      </c>
      <c r="G15" s="165">
        <v>3.3386748590050428</v>
      </c>
      <c r="H15" s="165">
        <v>46.966882706244974</v>
      </c>
      <c r="I15" s="165">
        <v>39.953767061725273</v>
      </c>
      <c r="J15" s="165">
        <v>7.0131156445197043</v>
      </c>
    </row>
    <row r="16" spans="1:10" ht="15" customHeight="1">
      <c r="A16" s="162" t="s">
        <v>7</v>
      </c>
      <c r="B16" s="163">
        <v>0</v>
      </c>
      <c r="C16" s="163">
        <v>31.059288298845008</v>
      </c>
      <c r="D16" s="163">
        <v>25.530384484980772</v>
      </c>
      <c r="E16" s="163">
        <v>5.5289038138642361</v>
      </c>
      <c r="F16" s="163">
        <v>19.665348717658041</v>
      </c>
      <c r="G16" s="163">
        <v>3.0454477166935017</v>
      </c>
      <c r="H16" s="163">
        <v>38.974274215764254</v>
      </c>
      <c r="I16" s="163">
        <v>33.445370401900021</v>
      </c>
      <c r="J16" s="163">
        <v>5.5289038138642361</v>
      </c>
    </row>
    <row r="17" spans="1:10" ht="15" customHeight="1">
      <c r="A17" s="164" t="s">
        <v>8</v>
      </c>
      <c r="B17" s="165">
        <v>0</v>
      </c>
      <c r="C17" s="165">
        <v>22.022381219725535</v>
      </c>
      <c r="D17" s="165">
        <v>18.015699523135304</v>
      </c>
      <c r="E17" s="165">
        <v>4.0066816965902321</v>
      </c>
      <c r="F17" s="165">
        <v>16.657743473058311</v>
      </c>
      <c r="G17" s="165">
        <v>2.6428889596323444</v>
      </c>
      <c r="H17" s="165">
        <v>28.619787946679946</v>
      </c>
      <c r="I17" s="165">
        <v>24.613106250089714</v>
      </c>
      <c r="J17" s="165">
        <v>4.0066816965902321</v>
      </c>
    </row>
    <row r="18" spans="1:10" ht="15" customHeight="1">
      <c r="A18" s="162" t="s">
        <v>9</v>
      </c>
      <c r="B18" s="163">
        <v>0</v>
      </c>
      <c r="C18" s="163">
        <v>28.54492758198317</v>
      </c>
      <c r="D18" s="163">
        <v>22.452561560651173</v>
      </c>
      <c r="E18" s="163">
        <v>6.0923660213319968</v>
      </c>
      <c r="F18" s="163">
        <v>11.473478456256816</v>
      </c>
      <c r="G18" s="163">
        <v>2.497240098339041</v>
      </c>
      <c r="H18" s="163">
        <v>31.775944786440792</v>
      </c>
      <c r="I18" s="163">
        <v>25.683578765108795</v>
      </c>
      <c r="J18" s="163">
        <v>6.0923660213319968</v>
      </c>
    </row>
    <row r="19" spans="1:10" ht="15" customHeight="1">
      <c r="A19" s="164" t="s">
        <v>10</v>
      </c>
      <c r="B19" s="165">
        <v>2.0665087039937628E-2</v>
      </c>
      <c r="C19" s="165">
        <v>30.331605471441691</v>
      </c>
      <c r="D19" s="165">
        <v>24.735783295655974</v>
      </c>
      <c r="E19" s="165">
        <v>5.5958221757857167</v>
      </c>
      <c r="F19" s="165">
        <v>16.879578704698492</v>
      </c>
      <c r="G19" s="165">
        <v>2.6303989603133826</v>
      </c>
      <c r="H19" s="165">
        <v>36.77831814801479</v>
      </c>
      <c r="I19" s="165">
        <v>31.161830885189133</v>
      </c>
      <c r="J19" s="165">
        <v>5.6164872628256539</v>
      </c>
    </row>
    <row r="20" spans="1:10" ht="15" customHeight="1">
      <c r="A20" s="162" t="s">
        <v>11</v>
      </c>
      <c r="B20" s="163">
        <v>2.0825090068514546E-2</v>
      </c>
      <c r="C20" s="163">
        <v>26.629829403628332</v>
      </c>
      <c r="D20" s="163">
        <v>20.875857923489797</v>
      </c>
      <c r="E20" s="163">
        <v>5.7539714801385342</v>
      </c>
      <c r="F20" s="163">
        <v>20.807439837066504</v>
      </c>
      <c r="G20" s="163">
        <v>2.2384801949787185</v>
      </c>
      <c r="H20" s="163">
        <v>36.801857895064671</v>
      </c>
      <c r="I20" s="163">
        <v>31.027061324857623</v>
      </c>
      <c r="J20" s="163">
        <v>5.774796570207049</v>
      </c>
    </row>
    <row r="21" spans="1:10" ht="15" customHeight="1">
      <c r="A21" s="164" t="s">
        <v>12</v>
      </c>
      <c r="B21" s="165">
        <v>0</v>
      </c>
      <c r="C21" s="165">
        <v>30.391904931621937</v>
      </c>
      <c r="D21" s="165">
        <v>24.959350606078683</v>
      </c>
      <c r="E21" s="165">
        <v>5.4325543255432551</v>
      </c>
      <c r="F21" s="165">
        <v>18.817934629155189</v>
      </c>
      <c r="G21" s="165">
        <v>3.6614861295881966</v>
      </c>
      <c r="H21" s="165">
        <v>38.261011229829613</v>
      </c>
      <c r="I21" s="165">
        <v>32.828456904286355</v>
      </c>
      <c r="J21" s="165">
        <v>5.4325543255432551</v>
      </c>
    </row>
    <row r="22" spans="1:10" ht="15" customHeight="1">
      <c r="A22" s="162" t="s">
        <v>13</v>
      </c>
      <c r="B22" s="163">
        <v>0</v>
      </c>
      <c r="C22" s="163">
        <v>31.472556349178195</v>
      </c>
      <c r="D22" s="163">
        <v>23.644671134236578</v>
      </c>
      <c r="E22" s="163">
        <v>7.8278852149416158</v>
      </c>
      <c r="F22" s="163">
        <v>18.916895693043259</v>
      </c>
      <c r="G22" s="163">
        <v>2.9525545553060359</v>
      </c>
      <c r="H22" s="163">
        <v>38.657344426354001</v>
      </c>
      <c r="I22" s="163">
        <v>30.829459211412388</v>
      </c>
      <c r="J22" s="163">
        <v>7.8278852149416158</v>
      </c>
    </row>
    <row r="23" spans="1:10" ht="15" customHeight="1">
      <c r="A23" s="164" t="s">
        <v>14</v>
      </c>
      <c r="B23" s="165">
        <v>0</v>
      </c>
      <c r="C23" s="165">
        <v>27.176191277604623</v>
      </c>
      <c r="D23" s="165">
        <v>22.581564248168149</v>
      </c>
      <c r="E23" s="165">
        <v>4.5946270294364728</v>
      </c>
      <c r="F23" s="165">
        <v>16.202566276143934</v>
      </c>
      <c r="G23" s="165">
        <v>2.2870763430180521</v>
      </c>
      <c r="H23" s="165">
        <v>31.555760872367156</v>
      </c>
      <c r="I23" s="165">
        <v>26.961133842930682</v>
      </c>
      <c r="J23" s="165">
        <v>4.5946270294364728</v>
      </c>
    </row>
    <row r="24" spans="1:10" ht="15" customHeight="1">
      <c r="A24" s="162" t="s">
        <v>15</v>
      </c>
      <c r="B24" s="163">
        <v>0</v>
      </c>
      <c r="C24" s="163">
        <v>23.677293245254575</v>
      </c>
      <c r="D24" s="163">
        <v>17.427214050130459</v>
      </c>
      <c r="E24" s="163">
        <v>6.2500791951241137</v>
      </c>
      <c r="F24" s="163">
        <v>10.945369321629826</v>
      </c>
      <c r="G24" s="163">
        <v>1.7400839800989816</v>
      </c>
      <c r="H24" s="163">
        <v>27.857423193206927</v>
      </c>
      <c r="I24" s="163">
        <v>21.607343998082811</v>
      </c>
      <c r="J24" s="163">
        <v>6.2500791951241137</v>
      </c>
    </row>
    <row r="25" spans="1:10" ht="15" customHeight="1">
      <c r="A25" s="164" t="s">
        <v>16</v>
      </c>
      <c r="B25" s="165">
        <v>0</v>
      </c>
      <c r="C25" s="165">
        <v>34.807867648439235</v>
      </c>
      <c r="D25" s="165">
        <v>27.134951587761059</v>
      </c>
      <c r="E25" s="165">
        <v>7.6729160606781779</v>
      </c>
      <c r="F25" s="165">
        <v>17.349957450235397</v>
      </c>
      <c r="G25" s="165">
        <v>3.0040914280339615</v>
      </c>
      <c r="H25" s="165">
        <v>38.663848057295965</v>
      </c>
      <c r="I25" s="165">
        <v>30.990931996617785</v>
      </c>
      <c r="J25" s="165">
        <v>7.6729160606781779</v>
      </c>
    </row>
    <row r="26" spans="1:10" s="168" customFormat="1" ht="15" customHeight="1">
      <c r="A26" s="166" t="s">
        <v>0</v>
      </c>
      <c r="B26" s="167">
        <v>2.1256417803067463E-2</v>
      </c>
      <c r="C26" s="167">
        <v>32.167884296990167</v>
      </c>
      <c r="D26" s="167">
        <v>25.827583346186714</v>
      </c>
      <c r="E26" s="167">
        <v>6.3403009508034538</v>
      </c>
      <c r="F26" s="167">
        <v>17.440242450147093</v>
      </c>
      <c r="G26" s="167">
        <v>2.8704343055089119</v>
      </c>
      <c r="H26" s="167">
        <v>38.620176355308359</v>
      </c>
      <c r="I26" s="167">
        <v>32.25861898670184</v>
      </c>
      <c r="J26" s="167">
        <v>6.3615573686065217</v>
      </c>
    </row>
    <row r="27" spans="1:10" s="168" customFormat="1" ht="15" customHeight="1">
      <c r="A27" s="169" t="s">
        <v>26</v>
      </c>
      <c r="B27" s="524">
        <v>10.970496024818287</v>
      </c>
      <c r="C27" s="524">
        <v>37.886075376792142</v>
      </c>
      <c r="D27" s="524" t="s">
        <v>33</v>
      </c>
      <c r="E27" s="524" t="s">
        <v>33</v>
      </c>
      <c r="F27" s="524">
        <v>17.016978079070366</v>
      </c>
      <c r="G27" s="524">
        <v>1.7871014164860142</v>
      </c>
      <c r="H27" s="524">
        <v>49.057524835202258</v>
      </c>
      <c r="I27" s="525" t="s">
        <v>33</v>
      </c>
      <c r="J27" s="171" t="s">
        <v>33</v>
      </c>
    </row>
    <row r="28" spans="1:10" s="173" customFormat="1" ht="12" customHeight="1">
      <c r="A28" s="144"/>
      <c r="B28" s="172"/>
      <c r="C28" s="172"/>
      <c r="D28" s="172"/>
      <c r="E28" s="172"/>
      <c r="F28" s="172"/>
      <c r="G28" s="172"/>
      <c r="H28" s="172"/>
      <c r="I28" s="172"/>
      <c r="J28" s="172"/>
    </row>
    <row r="29" spans="1:10" s="647" customFormat="1">
      <c r="A29" s="817" t="s">
        <v>528</v>
      </c>
      <c r="B29" s="802"/>
      <c r="C29" s="802"/>
      <c r="D29" s="802"/>
      <c r="E29" s="802"/>
      <c r="F29" s="802"/>
      <c r="G29" s="802"/>
      <c r="H29" s="802"/>
      <c r="I29" s="802"/>
      <c r="J29" s="802"/>
    </row>
    <row r="30" spans="1:10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>
      <c r="A31" s="144"/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10">
      <c r="A32" s="175" t="s">
        <v>117</v>
      </c>
      <c r="B32" s="176"/>
      <c r="C32" s="176"/>
      <c r="D32" s="176"/>
      <c r="E32" s="176"/>
      <c r="F32" s="176"/>
      <c r="G32" s="176"/>
      <c r="H32" s="176"/>
      <c r="I32" s="176"/>
      <c r="J32" s="176"/>
    </row>
  </sheetData>
  <mergeCells count="1">
    <mergeCell ref="A29:J29"/>
  </mergeCells>
  <conditionalFormatting sqref="B27:I27">
    <cfRule type="expression" dxfId="152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&amp;C-16-</oddHeader>
    <oddFooter>&amp;CStatistische Ämter des Bundes und der Länder, Internationale Bildungsindikatoren, 2017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Normal="100" workbookViewId="0">
      <pane xSplit="1" ySplit="8" topLeftCell="B9" activePane="bottomRight" state="frozen"/>
      <selection activeCell="A22" sqref="A22"/>
      <selection pane="topRight" activeCell="A22" sqref="A22"/>
      <selection pane="bottomLeft" activeCell="A22" sqref="A22"/>
      <selection pane="bottomRight"/>
    </sheetView>
  </sheetViews>
  <sheetFormatPr baseColWidth="10" defaultColWidth="9.140625" defaultRowHeight="12.75"/>
  <cols>
    <col min="1" max="1" width="24" style="47" customWidth="1"/>
    <col min="2" max="3" width="10.7109375" style="177" customWidth="1"/>
    <col min="4" max="5" width="11.7109375" style="177" customWidth="1"/>
    <col min="6" max="6" width="10.7109375" style="177" customWidth="1"/>
    <col min="7" max="7" width="13.28515625" style="177" customWidth="1"/>
    <col min="8" max="8" width="12.7109375" style="177" customWidth="1"/>
    <col min="9" max="9" width="10.7109375" style="177" customWidth="1"/>
    <col min="10" max="11" width="11.7109375" style="177" customWidth="1"/>
    <col min="12" max="16384" width="9.140625" style="86"/>
  </cols>
  <sheetData>
    <row r="1" spans="1:11">
      <c r="A1" s="569" t="s">
        <v>421</v>
      </c>
      <c r="B1" s="612"/>
      <c r="K1" s="178"/>
    </row>
    <row r="2" spans="1:11">
      <c r="K2" s="178"/>
    </row>
    <row r="3" spans="1:11" s="121" customFormat="1" ht="15.75">
      <c r="A3" s="179" t="s">
        <v>118</v>
      </c>
      <c r="B3" s="179"/>
      <c r="C3" s="179"/>
      <c r="D3" s="179"/>
      <c r="E3" s="179"/>
      <c r="F3" s="179"/>
      <c r="G3" s="179"/>
      <c r="H3" s="179"/>
      <c r="I3" s="179"/>
      <c r="J3" s="180"/>
      <c r="K3" s="120"/>
    </row>
    <row r="4" spans="1:11" ht="15" customHeight="1">
      <c r="A4" s="181" t="s">
        <v>119</v>
      </c>
      <c r="B4" s="182"/>
      <c r="C4" s="182"/>
      <c r="D4" s="182"/>
      <c r="E4" s="182"/>
      <c r="F4" s="182"/>
      <c r="G4" s="182"/>
      <c r="H4" s="182"/>
      <c r="I4" s="182"/>
      <c r="J4" s="183"/>
      <c r="K4" s="183"/>
    </row>
    <row r="5" spans="1:11" ht="12.75" customHeight="1">
      <c r="A5" s="181"/>
      <c r="B5" s="182"/>
      <c r="C5" s="182"/>
      <c r="D5" s="182"/>
      <c r="E5" s="182"/>
      <c r="F5" s="182"/>
      <c r="G5" s="182"/>
      <c r="H5" s="182"/>
      <c r="I5" s="182"/>
      <c r="J5" s="183"/>
      <c r="K5" s="183"/>
    </row>
    <row r="6" spans="1:11" ht="38.25">
      <c r="B6" s="811" t="s">
        <v>43</v>
      </c>
      <c r="C6" s="184" t="s">
        <v>95</v>
      </c>
      <c r="D6" s="185"/>
      <c r="E6" s="185"/>
      <c r="F6" s="13" t="s">
        <v>22</v>
      </c>
      <c r="G6" s="13"/>
      <c r="H6" s="13"/>
      <c r="I6" s="13"/>
      <c r="J6" s="186"/>
      <c r="K6" s="811" t="s">
        <v>120</v>
      </c>
    </row>
    <row r="7" spans="1:11" ht="51" customHeight="1">
      <c r="B7" s="811"/>
      <c r="C7" s="34" t="s">
        <v>121</v>
      </c>
      <c r="D7" s="34" t="s">
        <v>122</v>
      </c>
      <c r="E7" s="187" t="s">
        <v>108</v>
      </c>
      <c r="F7" s="33" t="s">
        <v>34</v>
      </c>
      <c r="G7" s="34" t="s">
        <v>123</v>
      </c>
      <c r="H7" s="34" t="s">
        <v>107</v>
      </c>
      <c r="I7" s="34" t="s">
        <v>28</v>
      </c>
      <c r="J7" s="187" t="s">
        <v>108</v>
      </c>
      <c r="K7" s="811"/>
    </row>
    <row r="8" spans="1:11" ht="12.75" customHeight="1">
      <c r="A8" s="188" t="s">
        <v>17</v>
      </c>
      <c r="B8" s="189" t="s">
        <v>27</v>
      </c>
      <c r="C8" s="189" t="s">
        <v>45</v>
      </c>
      <c r="D8" s="189" t="s">
        <v>23</v>
      </c>
      <c r="E8" s="189" t="s">
        <v>124</v>
      </c>
      <c r="F8" s="189" t="s">
        <v>38</v>
      </c>
      <c r="G8" s="189" t="s">
        <v>18</v>
      </c>
      <c r="H8" s="189" t="s">
        <v>39</v>
      </c>
      <c r="I8" s="189" t="s">
        <v>40</v>
      </c>
      <c r="J8" s="190" t="s">
        <v>48</v>
      </c>
      <c r="K8" s="811"/>
    </row>
    <row r="9" spans="1:11" ht="15" customHeight="1">
      <c r="A9" s="689" t="s">
        <v>2</v>
      </c>
      <c r="B9" s="203">
        <v>67.140063092989337</v>
      </c>
      <c r="C9" s="203">
        <v>83.938466682228366</v>
      </c>
      <c r="D9" s="203">
        <v>85.173208326712214</v>
      </c>
      <c r="E9" s="203">
        <v>84.179372497614295</v>
      </c>
      <c r="F9" s="203">
        <v>91.20041190604617</v>
      </c>
      <c r="G9" s="203">
        <v>89.628633243627633</v>
      </c>
      <c r="H9" s="203">
        <v>89.041835357624834</v>
      </c>
      <c r="I9" s="203">
        <v>93.667215615749114</v>
      </c>
      <c r="J9" s="203">
        <v>89.668364157214839</v>
      </c>
      <c r="K9" s="203">
        <v>83.468739483989779</v>
      </c>
    </row>
    <row r="10" spans="1:11" ht="15" customHeight="1">
      <c r="A10" s="690" t="s">
        <v>1</v>
      </c>
      <c r="B10" s="204">
        <v>68.396035839056978</v>
      </c>
      <c r="C10" s="204">
        <v>82.998194984954409</v>
      </c>
      <c r="D10" s="204">
        <v>85.585143528931027</v>
      </c>
      <c r="E10" s="204">
        <v>83.374489145413392</v>
      </c>
      <c r="F10" s="204">
        <v>92.073136947086525</v>
      </c>
      <c r="G10" s="204">
        <v>90.138211470626672</v>
      </c>
      <c r="H10" s="204">
        <v>88.690959359099622</v>
      </c>
      <c r="I10" s="204">
        <v>92.880201013585477</v>
      </c>
      <c r="J10" s="204">
        <v>89.755543060745879</v>
      </c>
      <c r="K10" s="204">
        <v>83.43504251401049</v>
      </c>
    </row>
    <row r="11" spans="1:11" ht="15" customHeight="1">
      <c r="A11" s="689" t="s">
        <v>3</v>
      </c>
      <c r="B11" s="203">
        <v>51.660159697267069</v>
      </c>
      <c r="C11" s="203">
        <v>75.776518851338125</v>
      </c>
      <c r="D11" s="203">
        <v>82.81717210092296</v>
      </c>
      <c r="E11" s="203">
        <v>77.407219536434098</v>
      </c>
      <c r="F11" s="203" t="s">
        <v>35</v>
      </c>
      <c r="G11" s="203">
        <v>84.505371075848316</v>
      </c>
      <c r="H11" s="203">
        <v>85.578522532164939</v>
      </c>
      <c r="I11" s="203">
        <v>91.366296503091576</v>
      </c>
      <c r="J11" s="203">
        <v>85.554552728915993</v>
      </c>
      <c r="K11" s="203">
        <v>77.030144195881689</v>
      </c>
    </row>
    <row r="12" spans="1:11" ht="15" customHeight="1">
      <c r="A12" s="690" t="s">
        <v>4</v>
      </c>
      <c r="B12" s="204">
        <v>56.99283269266985</v>
      </c>
      <c r="C12" s="204">
        <v>79.218010798294131</v>
      </c>
      <c r="D12" s="204">
        <v>89.429022738682704</v>
      </c>
      <c r="E12" s="204">
        <v>81.000819888550751</v>
      </c>
      <c r="F12" s="204">
        <v>92.536817628169644</v>
      </c>
      <c r="G12" s="204">
        <v>87.071038572429785</v>
      </c>
      <c r="H12" s="204">
        <v>87.949758052924935</v>
      </c>
      <c r="I12" s="204">
        <v>95.558441558441558</v>
      </c>
      <c r="J12" s="204">
        <v>87.74128208199032</v>
      </c>
      <c r="K12" s="204">
        <v>81.269025025484837</v>
      </c>
    </row>
    <row r="13" spans="1:11" ht="15" customHeight="1">
      <c r="A13" s="689" t="s">
        <v>5</v>
      </c>
      <c r="B13" s="203">
        <v>55.98774376622594</v>
      </c>
      <c r="C13" s="203">
        <v>77.516971334936471</v>
      </c>
      <c r="D13" s="203">
        <v>80.953277007319869</v>
      </c>
      <c r="E13" s="203">
        <v>78.457726307980778</v>
      </c>
      <c r="F13" s="203" t="s">
        <v>35</v>
      </c>
      <c r="G13" s="203">
        <v>86.363735188607464</v>
      </c>
      <c r="H13" s="203">
        <v>87.178861427874153</v>
      </c>
      <c r="I13" s="203">
        <v>96.850733390854188</v>
      </c>
      <c r="J13" s="203">
        <v>87.382475940948254</v>
      </c>
      <c r="K13" s="203">
        <v>76.588658197490048</v>
      </c>
    </row>
    <row r="14" spans="1:11" ht="15" customHeight="1">
      <c r="A14" s="690" t="s">
        <v>6</v>
      </c>
      <c r="B14" s="204">
        <v>55.185837554058423</v>
      </c>
      <c r="C14" s="204">
        <v>78.891828021274563</v>
      </c>
      <c r="D14" s="204">
        <v>86.928774030885592</v>
      </c>
      <c r="E14" s="204">
        <v>81.30659333288618</v>
      </c>
      <c r="F14" s="204" t="s">
        <v>35</v>
      </c>
      <c r="G14" s="204">
        <v>88.091085474934687</v>
      </c>
      <c r="H14" s="204">
        <v>89.651898889834371</v>
      </c>
      <c r="I14" s="204">
        <v>95.592834802388396</v>
      </c>
      <c r="J14" s="204">
        <v>89.488746747556803</v>
      </c>
      <c r="K14" s="204">
        <v>80.468348832885184</v>
      </c>
    </row>
    <row r="15" spans="1:11" ht="15" customHeight="1">
      <c r="A15" s="689" t="s">
        <v>7</v>
      </c>
      <c r="B15" s="203">
        <v>61.048913967844257</v>
      </c>
      <c r="C15" s="203">
        <v>79.392389270118542</v>
      </c>
      <c r="D15" s="203">
        <v>85.462824210265538</v>
      </c>
      <c r="E15" s="203">
        <v>80.750370875373505</v>
      </c>
      <c r="F15" s="203">
        <v>85.354785478547853</v>
      </c>
      <c r="G15" s="203">
        <v>87.964946044916388</v>
      </c>
      <c r="H15" s="203">
        <v>87.464405564417135</v>
      </c>
      <c r="I15" s="203">
        <v>93.066255778120194</v>
      </c>
      <c r="J15" s="203">
        <v>87.968085452703605</v>
      </c>
      <c r="K15" s="203">
        <v>80.050246004012877</v>
      </c>
    </row>
    <row r="16" spans="1:11" ht="15" customHeight="1">
      <c r="A16" s="690" t="s">
        <v>8</v>
      </c>
      <c r="B16" s="204">
        <v>48.797426712478988</v>
      </c>
      <c r="C16" s="204">
        <v>75.834101729361493</v>
      </c>
      <c r="D16" s="204">
        <v>85.163792058811623</v>
      </c>
      <c r="E16" s="204">
        <v>76.978145261284396</v>
      </c>
      <c r="F16" s="204" t="s">
        <v>35</v>
      </c>
      <c r="G16" s="204">
        <v>81.848452742958571</v>
      </c>
      <c r="H16" s="204">
        <v>86.139138264346826</v>
      </c>
      <c r="I16" s="204">
        <v>97.402912621359221</v>
      </c>
      <c r="J16" s="204">
        <v>83.726362529787949</v>
      </c>
      <c r="K16" s="204">
        <v>76.62686091434162</v>
      </c>
    </row>
    <row r="17" spans="1:11" ht="15" customHeight="1">
      <c r="A17" s="689" t="s">
        <v>9</v>
      </c>
      <c r="B17" s="203">
        <v>59.031792368047022</v>
      </c>
      <c r="C17" s="203">
        <v>79.761565465225388</v>
      </c>
      <c r="D17" s="203">
        <v>84.583172044902724</v>
      </c>
      <c r="E17" s="203">
        <v>80.685497602208201</v>
      </c>
      <c r="F17" s="203">
        <v>89.945523448602572</v>
      </c>
      <c r="G17" s="203">
        <v>88.668818713450278</v>
      </c>
      <c r="H17" s="203">
        <v>87.563293297862842</v>
      </c>
      <c r="I17" s="203">
        <v>92.783788740143038</v>
      </c>
      <c r="J17" s="203">
        <v>88.455986990257912</v>
      </c>
      <c r="K17" s="203">
        <v>79.257951962702791</v>
      </c>
    </row>
    <row r="18" spans="1:11" ht="15" customHeight="1">
      <c r="A18" s="690" t="s">
        <v>10</v>
      </c>
      <c r="B18" s="204">
        <v>54.799359095772182</v>
      </c>
      <c r="C18" s="204">
        <v>76.985824828104512</v>
      </c>
      <c r="D18" s="204">
        <v>85.675642175412506</v>
      </c>
      <c r="E18" s="204">
        <v>79.375064697246046</v>
      </c>
      <c r="F18" s="204">
        <v>88.250529785731104</v>
      </c>
      <c r="G18" s="204">
        <v>87.739886693067064</v>
      </c>
      <c r="H18" s="204">
        <v>87.750661947731643</v>
      </c>
      <c r="I18" s="204">
        <v>92.430107183616798</v>
      </c>
      <c r="J18" s="204">
        <v>87.983693282905065</v>
      </c>
      <c r="K18" s="204">
        <v>77.125023545014841</v>
      </c>
    </row>
    <row r="19" spans="1:11" ht="15" customHeight="1">
      <c r="A19" s="689" t="s">
        <v>11</v>
      </c>
      <c r="B19" s="203">
        <v>60.80689714242888</v>
      </c>
      <c r="C19" s="203">
        <v>79.933183130945579</v>
      </c>
      <c r="D19" s="203">
        <v>87.3035704929529</v>
      </c>
      <c r="E19" s="203">
        <v>81.374801145904115</v>
      </c>
      <c r="F19" s="203">
        <v>87.395358333900489</v>
      </c>
      <c r="G19" s="203">
        <v>89.192488578134117</v>
      </c>
      <c r="H19" s="203">
        <v>88.550579383143329</v>
      </c>
      <c r="I19" s="203">
        <v>92.895118414693073</v>
      </c>
      <c r="J19" s="203">
        <v>89.09309996257393</v>
      </c>
      <c r="K19" s="203">
        <v>79.865356023670984</v>
      </c>
    </row>
    <row r="20" spans="1:11" ht="15" customHeight="1">
      <c r="A20" s="690" t="s">
        <v>12</v>
      </c>
      <c r="B20" s="204">
        <v>57.009584367965459</v>
      </c>
      <c r="C20" s="204">
        <v>76.819396902404364</v>
      </c>
      <c r="D20" s="204">
        <v>86.089337003350892</v>
      </c>
      <c r="E20" s="204">
        <v>78.677103225400288</v>
      </c>
      <c r="F20" s="204" t="s">
        <v>35</v>
      </c>
      <c r="G20" s="204">
        <v>86.111674493346015</v>
      </c>
      <c r="H20" s="204">
        <v>88.563854965445429</v>
      </c>
      <c r="I20" s="204">
        <v>94.292359992843089</v>
      </c>
      <c r="J20" s="204">
        <v>87.463868793816573</v>
      </c>
      <c r="K20" s="204">
        <v>77.224462858399946</v>
      </c>
    </row>
    <row r="21" spans="1:11" ht="15" customHeight="1">
      <c r="A21" s="689" t="s">
        <v>13</v>
      </c>
      <c r="B21" s="203">
        <v>49.559606515844266</v>
      </c>
      <c r="C21" s="203">
        <v>79.127741960496706</v>
      </c>
      <c r="D21" s="203">
        <v>86.957472801413189</v>
      </c>
      <c r="E21" s="203">
        <v>80.409236634724124</v>
      </c>
      <c r="F21" s="203">
        <v>91.331041257367389</v>
      </c>
      <c r="G21" s="203">
        <v>86.661359681796071</v>
      </c>
      <c r="H21" s="203">
        <v>88.65484077424712</v>
      </c>
      <c r="I21" s="203">
        <v>92.846547681707264</v>
      </c>
      <c r="J21" s="203">
        <v>87.678797100264688</v>
      </c>
      <c r="K21" s="203">
        <v>81.045475031548591</v>
      </c>
    </row>
    <row r="22" spans="1:11" ht="15" customHeight="1">
      <c r="A22" s="690" t="s">
        <v>14</v>
      </c>
      <c r="B22" s="204">
        <v>47.815571207777353</v>
      </c>
      <c r="C22" s="204">
        <v>76.574428741249505</v>
      </c>
      <c r="D22" s="204">
        <v>85.544547045010148</v>
      </c>
      <c r="E22" s="204">
        <v>77.684154969924322</v>
      </c>
      <c r="F22" s="204" t="s">
        <v>35</v>
      </c>
      <c r="G22" s="204">
        <v>86.697572525502878</v>
      </c>
      <c r="H22" s="204">
        <v>87.758767479561001</v>
      </c>
      <c r="I22" s="204">
        <v>94.429737480697113</v>
      </c>
      <c r="J22" s="204">
        <v>87.285551099423159</v>
      </c>
      <c r="K22" s="204">
        <v>77.727512354782803</v>
      </c>
    </row>
    <row r="23" spans="1:11" ht="15" customHeight="1">
      <c r="A23" s="689" t="s">
        <v>15</v>
      </c>
      <c r="B23" s="203">
        <v>57.796050852042193</v>
      </c>
      <c r="C23" s="203">
        <v>80.537264790224981</v>
      </c>
      <c r="D23" s="203">
        <v>84.615571693313441</v>
      </c>
      <c r="E23" s="203">
        <v>81.413650051372983</v>
      </c>
      <c r="F23" s="203">
        <v>91.875389408099679</v>
      </c>
      <c r="G23" s="203">
        <v>87.784760194782223</v>
      </c>
      <c r="H23" s="203">
        <v>86.762815101494823</v>
      </c>
      <c r="I23" s="203">
        <v>92.60450160771704</v>
      </c>
      <c r="J23" s="203">
        <v>87.656012597033055</v>
      </c>
      <c r="K23" s="203">
        <v>79.874653692594379</v>
      </c>
    </row>
    <row r="24" spans="1:11" ht="15" customHeight="1">
      <c r="A24" s="690" t="s">
        <v>16</v>
      </c>
      <c r="B24" s="204">
        <v>50.324524403890848</v>
      </c>
      <c r="C24" s="204">
        <v>78.784652530124532</v>
      </c>
      <c r="D24" s="204">
        <v>87.161166352629522</v>
      </c>
      <c r="E24" s="204">
        <v>79.880903405532692</v>
      </c>
      <c r="F24" s="204">
        <v>91.934717160513372</v>
      </c>
      <c r="G24" s="204">
        <v>85.274544868224339</v>
      </c>
      <c r="H24" s="204">
        <v>87.984045205251803</v>
      </c>
      <c r="I24" s="204">
        <v>91.376248612652617</v>
      </c>
      <c r="J24" s="204">
        <v>86.43553972371511</v>
      </c>
      <c r="K24" s="204">
        <v>80.171517325049663</v>
      </c>
    </row>
    <row r="25" spans="1:11" ht="15" customHeight="1">
      <c r="A25" s="691" t="s">
        <v>0</v>
      </c>
      <c r="B25" s="205">
        <v>59.416395154135813</v>
      </c>
      <c r="C25" s="205">
        <v>79.790734198555029</v>
      </c>
      <c r="D25" s="205">
        <v>85.586754910473076</v>
      </c>
      <c r="E25" s="205">
        <v>80.961159034330379</v>
      </c>
      <c r="F25" s="205">
        <v>89.850439730367953</v>
      </c>
      <c r="G25" s="205">
        <v>88.120758769234214</v>
      </c>
      <c r="H25" s="205">
        <v>87.953969051180522</v>
      </c>
      <c r="I25" s="205">
        <v>93.072149449002765</v>
      </c>
      <c r="J25" s="205">
        <v>88.329986666818002</v>
      </c>
      <c r="K25" s="205">
        <v>80.074917725348683</v>
      </c>
    </row>
    <row r="26" spans="1:11" ht="15" customHeight="1">
      <c r="A26" s="691" t="s">
        <v>26</v>
      </c>
      <c r="B26" s="536">
        <v>56.661577999999999</v>
      </c>
      <c r="C26" s="536">
        <v>74.495643000000001</v>
      </c>
      <c r="D26" s="536">
        <v>78.861780999999993</v>
      </c>
      <c r="E26" s="536">
        <v>74.706393000000006</v>
      </c>
      <c r="F26" s="536">
        <v>80.725273000000001</v>
      </c>
      <c r="G26" s="536">
        <v>82.840822000000003</v>
      </c>
      <c r="H26" s="536">
        <v>87.377953000000005</v>
      </c>
      <c r="I26" s="536">
        <v>91.395042000000004</v>
      </c>
      <c r="J26" s="536">
        <v>84.228707</v>
      </c>
      <c r="K26" s="205">
        <v>74.725337999999994</v>
      </c>
    </row>
    <row r="27" spans="1:11">
      <c r="A27" s="192"/>
      <c r="B27" s="74"/>
      <c r="C27" s="74"/>
      <c r="D27" s="74"/>
      <c r="E27" s="74"/>
      <c r="F27" s="74"/>
      <c r="G27" s="74"/>
      <c r="H27" s="74"/>
      <c r="I27" s="74"/>
      <c r="J27" s="74"/>
      <c r="K27" s="74"/>
    </row>
    <row r="28" spans="1:11">
      <c r="A28" s="193"/>
      <c r="B28" s="194"/>
      <c r="C28" s="194"/>
      <c r="D28" s="195"/>
      <c r="E28" s="195"/>
      <c r="F28" s="194"/>
      <c r="G28" s="194"/>
      <c r="H28" s="194"/>
      <c r="I28" s="194"/>
      <c r="J28" s="194"/>
      <c r="K28" s="194"/>
    </row>
    <row r="29" spans="1:11" s="629" customFormat="1">
      <c r="A29" s="692" t="s">
        <v>527</v>
      </c>
      <c r="B29" s="693"/>
      <c r="C29" s="693"/>
      <c r="D29" s="693"/>
      <c r="E29" s="693"/>
      <c r="F29" s="693"/>
      <c r="G29" s="693"/>
      <c r="H29" s="693"/>
      <c r="I29" s="693"/>
      <c r="J29" s="693"/>
      <c r="K29" s="693"/>
    </row>
  </sheetData>
  <mergeCells count="2">
    <mergeCell ref="B6:B7"/>
    <mergeCell ref="K6:K8"/>
  </mergeCells>
  <conditionalFormatting sqref="C26:D26 F26:K26">
    <cfRule type="expression" dxfId="151" priority="4" stopIfTrue="1">
      <formula>#REF!=1</formula>
    </cfRule>
  </conditionalFormatting>
  <conditionalFormatting sqref="B26">
    <cfRule type="expression" dxfId="150" priority="3" stopIfTrue="1">
      <formula>#REF!=1</formula>
    </cfRule>
  </conditionalFormatting>
  <conditionalFormatting sqref="B26">
    <cfRule type="expression" dxfId="149" priority="2" stopIfTrue="1">
      <formula>#REF!=1</formula>
    </cfRule>
  </conditionalFormatting>
  <conditionalFormatting sqref="E26">
    <cfRule type="expression" dxfId="148" priority="1" stopIfTrue="1">
      <formula>#REF!=1</formula>
    </cfRule>
  </conditionalFormatting>
  <conditionalFormatting sqref="B26:K26">
    <cfRule type="expression" dxfId="147" priority="5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verticalDpi="1200" r:id="rId1"/>
  <headerFooter alignWithMargins="0">
    <oddHeader>&amp;C-17-</oddHeader>
    <oddFooter>&amp;CStatistische Ämter des Bundes und der Länder, Internationale Bildungsindikatoren, 2017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workbookViewId="0">
      <pane xSplit="2" ySplit="8" topLeftCell="C9" activePane="bottomRight" state="frozen"/>
      <selection pane="topRight"/>
      <selection pane="bottomLeft"/>
      <selection pane="bottomRight"/>
    </sheetView>
  </sheetViews>
  <sheetFormatPr baseColWidth="10" defaultColWidth="11.42578125" defaultRowHeight="12.75"/>
  <cols>
    <col min="1" max="1" width="24" style="47" customWidth="1"/>
    <col min="2" max="2" width="10.7109375" style="47" customWidth="1"/>
    <col min="3" max="4" width="10.7109375" style="177" customWidth="1"/>
    <col min="5" max="5" width="11.7109375" style="177" customWidth="1"/>
    <col min="6" max="6" width="10" style="177" customWidth="1"/>
    <col min="7" max="9" width="10.7109375" style="177" customWidth="1"/>
    <col min="10" max="11" width="10" style="177" customWidth="1"/>
    <col min="12" max="12" width="10.7109375" style="177" customWidth="1"/>
    <col min="13" max="16384" width="11.42578125" style="86"/>
  </cols>
  <sheetData>
    <row r="1" spans="1:12">
      <c r="A1" s="569" t="s">
        <v>421</v>
      </c>
      <c r="L1" s="178"/>
    </row>
    <row r="2" spans="1:12">
      <c r="L2" s="178"/>
    </row>
    <row r="3" spans="1:12" s="75" customFormat="1" ht="15.75">
      <c r="A3" s="133" t="s">
        <v>125</v>
      </c>
      <c r="B3" s="133"/>
      <c r="C3" s="133"/>
      <c r="D3" s="133"/>
      <c r="E3" s="133"/>
      <c r="F3" s="133"/>
      <c r="G3" s="133"/>
      <c r="H3" s="133"/>
      <c r="I3" s="133"/>
      <c r="J3" s="180"/>
      <c r="K3" s="180"/>
      <c r="L3" s="74"/>
    </row>
    <row r="4" spans="1:12" s="75" customFormat="1" ht="15" customHeight="1">
      <c r="A4" s="181" t="s">
        <v>126</v>
      </c>
      <c r="B4" s="197"/>
      <c r="C4" s="182"/>
      <c r="D4" s="182"/>
      <c r="E4" s="182"/>
      <c r="F4" s="182"/>
      <c r="G4" s="182"/>
      <c r="H4" s="182"/>
      <c r="I4" s="182"/>
      <c r="J4" s="183"/>
      <c r="K4" s="183"/>
      <c r="L4" s="183"/>
    </row>
    <row r="5" spans="1:12" s="75" customFormat="1" ht="12.75" customHeight="1">
      <c r="A5" s="181"/>
      <c r="B5" s="197"/>
      <c r="C5" s="182"/>
      <c r="D5" s="182"/>
      <c r="E5" s="182"/>
      <c r="F5" s="182"/>
      <c r="G5" s="182"/>
      <c r="H5" s="182"/>
      <c r="I5" s="182"/>
      <c r="J5" s="183"/>
      <c r="K5" s="183"/>
      <c r="L5" s="183"/>
    </row>
    <row r="6" spans="1:12" s="75" customFormat="1" ht="38.25" customHeight="1">
      <c r="A6" s="198"/>
      <c r="B6" s="199"/>
      <c r="C6" s="811" t="s">
        <v>43</v>
      </c>
      <c r="D6" s="184" t="s">
        <v>95</v>
      </c>
      <c r="E6" s="185"/>
      <c r="F6" s="185"/>
      <c r="G6" s="13" t="s">
        <v>22</v>
      </c>
      <c r="H6" s="13"/>
      <c r="I6" s="13"/>
      <c r="J6" s="13"/>
      <c r="K6" s="186"/>
      <c r="L6" s="811" t="s">
        <v>120</v>
      </c>
    </row>
    <row r="7" spans="1:12" s="75" customFormat="1" ht="63.75" customHeight="1">
      <c r="A7" s="198"/>
      <c r="B7" s="199"/>
      <c r="C7" s="811"/>
      <c r="D7" s="34" t="s">
        <v>121</v>
      </c>
      <c r="E7" s="34" t="s">
        <v>122</v>
      </c>
      <c r="F7" s="187" t="s">
        <v>108</v>
      </c>
      <c r="G7" s="33" t="s">
        <v>34</v>
      </c>
      <c r="H7" s="34" t="s">
        <v>31</v>
      </c>
      <c r="I7" s="34" t="s">
        <v>32</v>
      </c>
      <c r="J7" s="34" t="s">
        <v>28</v>
      </c>
      <c r="K7" s="187" t="s">
        <v>108</v>
      </c>
      <c r="L7" s="811"/>
    </row>
    <row r="8" spans="1:12" s="75" customFormat="1" ht="12.75" customHeight="1">
      <c r="A8" s="188" t="s">
        <v>17</v>
      </c>
      <c r="B8" s="200" t="s">
        <v>19</v>
      </c>
      <c r="C8" s="189" t="s">
        <v>27</v>
      </c>
      <c r="D8" s="189" t="s">
        <v>45</v>
      </c>
      <c r="E8" s="189" t="s">
        <v>23</v>
      </c>
      <c r="F8" s="189" t="s">
        <v>124</v>
      </c>
      <c r="G8" s="189" t="s">
        <v>38</v>
      </c>
      <c r="H8" s="189" t="s">
        <v>18</v>
      </c>
      <c r="I8" s="189" t="s">
        <v>39</v>
      </c>
      <c r="J8" s="189" t="s">
        <v>40</v>
      </c>
      <c r="K8" s="190" t="s">
        <v>48</v>
      </c>
      <c r="L8" s="811"/>
    </row>
    <row r="9" spans="1:12" s="75" customFormat="1" ht="15" customHeight="1">
      <c r="A9" s="694" t="s">
        <v>2</v>
      </c>
      <c r="B9" s="447" t="s">
        <v>76</v>
      </c>
      <c r="C9" s="203">
        <v>76.232713584342264</v>
      </c>
      <c r="D9" s="203">
        <v>87.956140170494905</v>
      </c>
      <c r="E9" s="203">
        <v>88.966394523209274</v>
      </c>
      <c r="F9" s="203">
        <v>88.098962454534629</v>
      </c>
      <c r="G9" s="203">
        <v>94.44393424556894</v>
      </c>
      <c r="H9" s="203">
        <v>92.50066750691191</v>
      </c>
      <c r="I9" s="203">
        <v>93.141979914618787</v>
      </c>
      <c r="J9" s="203">
        <v>95.887684820970478</v>
      </c>
      <c r="K9" s="203">
        <v>92.924090065719113</v>
      </c>
      <c r="L9" s="203">
        <v>88.392649182466101</v>
      </c>
    </row>
    <row r="10" spans="1:12" s="75" customFormat="1" ht="15" customHeight="1">
      <c r="A10" s="233"/>
      <c r="B10" s="447" t="s">
        <v>77</v>
      </c>
      <c r="C10" s="203">
        <v>60.205621441875635</v>
      </c>
      <c r="D10" s="203">
        <v>79.827342457981246</v>
      </c>
      <c r="E10" s="203">
        <v>83.188377030013555</v>
      </c>
      <c r="F10" s="203">
        <v>80.645914383123511</v>
      </c>
      <c r="G10" s="203">
        <v>87.473036249802703</v>
      </c>
      <c r="H10" s="203">
        <v>84.360981825074234</v>
      </c>
      <c r="I10" s="203">
        <v>85.052930905759496</v>
      </c>
      <c r="J10" s="203">
        <v>89.554478301015706</v>
      </c>
      <c r="K10" s="203">
        <v>84.973886608117269</v>
      </c>
      <c r="L10" s="203">
        <v>78.442063385034928</v>
      </c>
    </row>
    <row r="11" spans="1:12" s="75" customFormat="1" ht="15" customHeight="1">
      <c r="A11" s="686" t="s">
        <v>1</v>
      </c>
      <c r="B11" s="449" t="s">
        <v>76</v>
      </c>
      <c r="C11" s="204">
        <v>78.416132547754401</v>
      </c>
      <c r="D11" s="204">
        <v>87.60970760732188</v>
      </c>
      <c r="E11" s="204">
        <v>87.990049023194572</v>
      </c>
      <c r="F11" s="204">
        <v>87.649378268921581</v>
      </c>
      <c r="G11" s="204">
        <v>95.691691823073882</v>
      </c>
      <c r="H11" s="204">
        <v>92.792414314231905</v>
      </c>
      <c r="I11" s="204">
        <v>93.191581448245074</v>
      </c>
      <c r="J11" s="204">
        <v>95.174981384959054</v>
      </c>
      <c r="K11" s="204">
        <v>93.143148797605221</v>
      </c>
      <c r="L11" s="204">
        <v>88.562765180022467</v>
      </c>
    </row>
    <row r="12" spans="1:12" s="75" customFormat="1" ht="15" customHeight="1">
      <c r="A12" s="695"/>
      <c r="B12" s="449" t="s">
        <v>77</v>
      </c>
      <c r="C12" s="204">
        <v>61.338555727250089</v>
      </c>
      <c r="D12" s="204">
        <v>78.352474635628582</v>
      </c>
      <c r="E12" s="204">
        <v>84.327621690132943</v>
      </c>
      <c r="F12" s="204">
        <v>79.447508544609803</v>
      </c>
      <c r="G12" s="204">
        <v>87.42183538955554</v>
      </c>
      <c r="H12" s="204">
        <v>85.345044808865538</v>
      </c>
      <c r="I12" s="204">
        <v>84.083404628405361</v>
      </c>
      <c r="J12" s="204">
        <v>88.983050847457633</v>
      </c>
      <c r="K12" s="204">
        <v>84.974457085868963</v>
      </c>
      <c r="L12" s="204">
        <v>78.237745079280558</v>
      </c>
    </row>
    <row r="13" spans="1:12" s="75" customFormat="1" ht="15" customHeight="1">
      <c r="A13" s="696" t="s">
        <v>3</v>
      </c>
      <c r="B13" s="447" t="s">
        <v>76</v>
      </c>
      <c r="C13" s="203">
        <v>61.656544036913999</v>
      </c>
      <c r="D13" s="203">
        <v>78.99654127853951</v>
      </c>
      <c r="E13" s="203">
        <v>83.554632124576614</v>
      </c>
      <c r="F13" s="203">
        <v>79.859284748678888</v>
      </c>
      <c r="G13" s="203" t="s">
        <v>35</v>
      </c>
      <c r="H13" s="203">
        <v>84.908900635951369</v>
      </c>
      <c r="I13" s="203">
        <v>88.848404342396364</v>
      </c>
      <c r="J13" s="203">
        <v>91.705858762623507</v>
      </c>
      <c r="K13" s="203">
        <v>87.55605352618376</v>
      </c>
      <c r="L13" s="203">
        <v>80.2545154391333</v>
      </c>
    </row>
    <row r="14" spans="1:12" s="75" customFormat="1" ht="15" customHeight="1">
      <c r="A14" s="233"/>
      <c r="B14" s="447" t="s">
        <v>77</v>
      </c>
      <c r="C14" s="203">
        <v>41.337724018194081</v>
      </c>
      <c r="D14" s="203">
        <v>72.095506947691703</v>
      </c>
      <c r="E14" s="203">
        <v>82.300264993451307</v>
      </c>
      <c r="F14" s="203">
        <v>74.900475124013639</v>
      </c>
      <c r="G14" s="203" t="s">
        <v>35</v>
      </c>
      <c r="H14" s="203">
        <v>84.110465616947408</v>
      </c>
      <c r="I14" s="203">
        <v>82.59982102526952</v>
      </c>
      <c r="J14" s="203">
        <v>90.907787864309597</v>
      </c>
      <c r="K14" s="203">
        <v>83.630660126701613</v>
      </c>
      <c r="L14" s="203">
        <v>73.807935913636285</v>
      </c>
    </row>
    <row r="15" spans="1:12" s="75" customFormat="1" ht="15" customHeight="1">
      <c r="A15" s="686" t="s">
        <v>4</v>
      </c>
      <c r="B15" s="449" t="s">
        <v>76</v>
      </c>
      <c r="C15" s="204">
        <v>66.237975310680824</v>
      </c>
      <c r="D15" s="204">
        <v>81.141725125555752</v>
      </c>
      <c r="E15" s="204">
        <v>91.27146257871722</v>
      </c>
      <c r="F15" s="204">
        <v>82.384598175445561</v>
      </c>
      <c r="G15" s="204" t="s">
        <v>35</v>
      </c>
      <c r="H15" s="204">
        <v>88.847276719977529</v>
      </c>
      <c r="I15" s="204">
        <v>88.336078487539382</v>
      </c>
      <c r="J15" s="204">
        <v>93.374741200828183</v>
      </c>
      <c r="K15" s="204">
        <v>88.867632075267196</v>
      </c>
      <c r="L15" s="204">
        <v>82.924159193920914</v>
      </c>
    </row>
    <row r="16" spans="1:12" s="75" customFormat="1" ht="15" customHeight="1">
      <c r="A16" s="695"/>
      <c r="B16" s="449" t="s">
        <v>77</v>
      </c>
      <c r="C16" s="204">
        <v>46.283678787444124</v>
      </c>
      <c r="D16" s="204">
        <v>76.881597062872899</v>
      </c>
      <c r="E16" s="204">
        <v>88.379666096712825</v>
      </c>
      <c r="F16" s="204">
        <v>79.525425076533679</v>
      </c>
      <c r="G16" s="204" t="s">
        <v>35</v>
      </c>
      <c r="H16" s="204">
        <v>85.347296961669016</v>
      </c>
      <c r="I16" s="204">
        <v>87.641259225092256</v>
      </c>
      <c r="J16" s="204">
        <v>98.160091047040964</v>
      </c>
      <c r="K16" s="204">
        <v>86.703311019361067</v>
      </c>
      <c r="L16" s="204">
        <v>79.562350698289237</v>
      </c>
    </row>
    <row r="17" spans="1:12" s="75" customFormat="1" ht="15" customHeight="1">
      <c r="A17" s="694" t="s">
        <v>5</v>
      </c>
      <c r="B17" s="447" t="s">
        <v>76</v>
      </c>
      <c r="C17" s="203">
        <v>63.333333333333329</v>
      </c>
      <c r="D17" s="203">
        <v>81.850449004163949</v>
      </c>
      <c r="E17" s="203">
        <v>82.143970084138346</v>
      </c>
      <c r="F17" s="203">
        <v>81.914966485640193</v>
      </c>
      <c r="G17" s="203" t="s">
        <v>35</v>
      </c>
      <c r="H17" s="203">
        <v>87.416426997348069</v>
      </c>
      <c r="I17" s="203">
        <v>88.379047708051019</v>
      </c>
      <c r="J17" s="203" t="s">
        <v>35</v>
      </c>
      <c r="K17" s="203">
        <v>88.538082837537303</v>
      </c>
      <c r="L17" s="203">
        <v>80.842761759591255</v>
      </c>
    </row>
    <row r="18" spans="1:12" s="75" customFormat="1" ht="15" customHeight="1">
      <c r="A18" s="233"/>
      <c r="B18" s="447" t="s">
        <v>77</v>
      </c>
      <c r="C18" s="203">
        <v>50.132848931786135</v>
      </c>
      <c r="D18" s="203">
        <v>71.871530272353212</v>
      </c>
      <c r="E18" s="203">
        <v>80.089966751417933</v>
      </c>
      <c r="F18" s="203">
        <v>74.614346946324048</v>
      </c>
      <c r="G18" s="203" t="s">
        <v>35</v>
      </c>
      <c r="H18" s="203">
        <v>84.903501014409812</v>
      </c>
      <c r="I18" s="203">
        <v>86.09327475498479</v>
      </c>
      <c r="J18" s="203" t="s">
        <v>35</v>
      </c>
      <c r="K18" s="203">
        <v>86.081026014969865</v>
      </c>
      <c r="L18" s="203">
        <v>72.117803675582991</v>
      </c>
    </row>
    <row r="19" spans="1:12" s="75" customFormat="1" ht="15" customHeight="1">
      <c r="A19" s="686" t="s">
        <v>6</v>
      </c>
      <c r="B19" s="449" t="s">
        <v>76</v>
      </c>
      <c r="C19" s="204">
        <v>63.076556298820606</v>
      </c>
      <c r="D19" s="204">
        <v>81.5434548187811</v>
      </c>
      <c r="E19" s="204">
        <v>90.486089880770379</v>
      </c>
      <c r="F19" s="204">
        <v>83.849680494179495</v>
      </c>
      <c r="G19" s="204" t="s">
        <v>35</v>
      </c>
      <c r="H19" s="204">
        <v>90.563948429961243</v>
      </c>
      <c r="I19" s="204">
        <v>93.726434749026893</v>
      </c>
      <c r="J19" s="204">
        <v>99.034408766955323</v>
      </c>
      <c r="K19" s="204">
        <v>92.851223425165486</v>
      </c>
      <c r="L19" s="204">
        <v>84.219014346701343</v>
      </c>
    </row>
    <row r="20" spans="1:12" s="75" customFormat="1" ht="15" customHeight="1">
      <c r="A20" s="695"/>
      <c r="B20" s="449" t="s">
        <v>77</v>
      </c>
      <c r="C20" s="204">
        <v>47.636090669025883</v>
      </c>
      <c r="D20" s="204">
        <v>75.891504556712434</v>
      </c>
      <c r="E20" s="204">
        <v>84.253355125342424</v>
      </c>
      <c r="F20" s="204">
        <v>78.760415432610671</v>
      </c>
      <c r="G20" s="204" t="s">
        <v>35</v>
      </c>
      <c r="H20" s="204">
        <v>85.280667144906758</v>
      </c>
      <c r="I20" s="204">
        <v>85.828130213049889</v>
      </c>
      <c r="J20" s="204">
        <v>91.727178423236509</v>
      </c>
      <c r="K20" s="204">
        <v>86.06351283396144</v>
      </c>
      <c r="L20" s="204">
        <v>76.726583399087772</v>
      </c>
    </row>
    <row r="21" spans="1:12" s="75" customFormat="1" ht="15" customHeight="1">
      <c r="A21" s="696" t="s">
        <v>7</v>
      </c>
      <c r="B21" s="447" t="s">
        <v>76</v>
      </c>
      <c r="C21" s="203">
        <v>72.167288053169059</v>
      </c>
      <c r="D21" s="203">
        <v>84.02095020482156</v>
      </c>
      <c r="E21" s="203">
        <v>88.000396550014884</v>
      </c>
      <c r="F21" s="203">
        <v>84.695445858659625</v>
      </c>
      <c r="G21" s="203">
        <v>92.176370830977945</v>
      </c>
      <c r="H21" s="203">
        <v>91.22413534960323</v>
      </c>
      <c r="I21" s="203">
        <v>92.135914155541627</v>
      </c>
      <c r="J21" s="203">
        <v>94.294918728950066</v>
      </c>
      <c r="K21" s="203">
        <v>91.745863536485857</v>
      </c>
      <c r="L21" s="203">
        <v>85.480474367573379</v>
      </c>
    </row>
    <row r="22" spans="1:12" s="75" customFormat="1" ht="15" customHeight="1">
      <c r="A22" s="233"/>
      <c r="B22" s="447" t="s">
        <v>77</v>
      </c>
      <c r="C22" s="203">
        <v>52.156516728490651</v>
      </c>
      <c r="D22" s="203">
        <v>74.499375466973888</v>
      </c>
      <c r="E22" s="203">
        <v>84.010240585694945</v>
      </c>
      <c r="F22" s="203">
        <v>77.103572101615086</v>
      </c>
      <c r="G22" s="203">
        <v>77.917282127031029</v>
      </c>
      <c r="H22" s="203">
        <v>82.528883760658161</v>
      </c>
      <c r="I22" s="203">
        <v>83.064253170357716</v>
      </c>
      <c r="J22" s="203">
        <v>90.784260515603805</v>
      </c>
      <c r="K22" s="203">
        <v>83.049368076280501</v>
      </c>
      <c r="L22" s="203">
        <v>74.593802680278401</v>
      </c>
    </row>
    <row r="23" spans="1:12" s="75" customFormat="1" ht="15" customHeight="1">
      <c r="A23" s="686" t="s">
        <v>8</v>
      </c>
      <c r="B23" s="449" t="s">
        <v>76</v>
      </c>
      <c r="C23" s="204">
        <v>53.85342263972651</v>
      </c>
      <c r="D23" s="204">
        <v>77.447346512969489</v>
      </c>
      <c r="E23" s="204">
        <v>85.05131300935706</v>
      </c>
      <c r="F23" s="204">
        <v>78.085135336132979</v>
      </c>
      <c r="G23" s="204" t="s">
        <v>35</v>
      </c>
      <c r="H23" s="204">
        <v>83.799950153692791</v>
      </c>
      <c r="I23" s="204">
        <v>84.883204547473142</v>
      </c>
      <c r="J23" s="204" t="s">
        <v>35</v>
      </c>
      <c r="K23" s="204">
        <v>84.787715022429452</v>
      </c>
      <c r="L23" s="204">
        <v>77.85971527791186</v>
      </c>
    </row>
    <row r="24" spans="1:12" s="75" customFormat="1" ht="15" customHeight="1">
      <c r="A24" s="695"/>
      <c r="B24" s="449" t="s">
        <v>77</v>
      </c>
      <c r="C24" s="204">
        <v>43.183711244794083</v>
      </c>
      <c r="D24" s="204">
        <v>73.902026677909916</v>
      </c>
      <c r="E24" s="204">
        <v>85.230698375481509</v>
      </c>
      <c r="F24" s="204">
        <v>75.77004463376494</v>
      </c>
      <c r="G24" s="204" t="s">
        <v>35</v>
      </c>
      <c r="H24" s="204">
        <v>79.920963749982903</v>
      </c>
      <c r="I24" s="204">
        <v>87.157743442328396</v>
      </c>
      <c r="J24" s="204" t="s">
        <v>35</v>
      </c>
      <c r="K24" s="204">
        <v>82.72496356443888</v>
      </c>
      <c r="L24" s="204">
        <v>75.330966469427992</v>
      </c>
    </row>
    <row r="25" spans="1:12" s="75" customFormat="1" ht="15" customHeight="1">
      <c r="A25" s="694" t="s">
        <v>9</v>
      </c>
      <c r="B25" s="447" t="s">
        <v>76</v>
      </c>
      <c r="C25" s="203">
        <v>68.106278463056384</v>
      </c>
      <c r="D25" s="203">
        <v>83.909504670007692</v>
      </c>
      <c r="E25" s="203">
        <v>86.244882999426977</v>
      </c>
      <c r="F25" s="203">
        <v>84.255815253044943</v>
      </c>
      <c r="G25" s="203">
        <v>92.852738036507162</v>
      </c>
      <c r="H25" s="203">
        <v>90.943950605970343</v>
      </c>
      <c r="I25" s="203">
        <v>90.623963667226874</v>
      </c>
      <c r="J25" s="203">
        <v>95.595955325370809</v>
      </c>
      <c r="K25" s="203">
        <v>91.129469548820893</v>
      </c>
      <c r="L25" s="203">
        <v>83.905089874915532</v>
      </c>
    </row>
    <row r="26" spans="1:12" s="75" customFormat="1" ht="15" customHeight="1">
      <c r="A26" s="233"/>
      <c r="B26" s="447" t="s">
        <v>77</v>
      </c>
      <c r="C26" s="203">
        <v>51.49120273530604</v>
      </c>
      <c r="D26" s="203">
        <v>75.346444850113087</v>
      </c>
      <c r="E26" s="203">
        <v>83.569652915447307</v>
      </c>
      <c r="F26" s="203">
        <v>77.263756274862843</v>
      </c>
      <c r="G26" s="203">
        <v>84.779984637331282</v>
      </c>
      <c r="H26" s="203">
        <v>84.378240020736115</v>
      </c>
      <c r="I26" s="203">
        <v>84.885534492174614</v>
      </c>
      <c r="J26" s="203">
        <v>87.541005117438658</v>
      </c>
      <c r="K26" s="203">
        <v>84.753675009932451</v>
      </c>
      <c r="L26" s="203">
        <v>74.514818871048078</v>
      </c>
    </row>
    <row r="27" spans="1:12" s="75" customFormat="1" ht="15" customHeight="1">
      <c r="A27" s="686" t="s">
        <v>10</v>
      </c>
      <c r="B27" s="449" t="s">
        <v>76</v>
      </c>
      <c r="C27" s="204">
        <v>65.123659084064883</v>
      </c>
      <c r="D27" s="204">
        <v>81.464315403523585</v>
      </c>
      <c r="E27" s="204">
        <v>89.188611483855865</v>
      </c>
      <c r="F27" s="204">
        <v>83.179342155715759</v>
      </c>
      <c r="G27" s="204">
        <v>90.003058504828076</v>
      </c>
      <c r="H27" s="204">
        <v>90.42389060449409</v>
      </c>
      <c r="I27" s="204">
        <v>91.982450637486096</v>
      </c>
      <c r="J27" s="204">
        <v>94.242398011549824</v>
      </c>
      <c r="K27" s="204">
        <v>91.18285863600731</v>
      </c>
      <c r="L27" s="204">
        <v>82.527478525040294</v>
      </c>
    </row>
    <row r="28" spans="1:12" s="75" customFormat="1" ht="15" customHeight="1">
      <c r="A28" s="695"/>
      <c r="B28" s="449" t="s">
        <v>77</v>
      </c>
      <c r="C28" s="204">
        <v>46.368761262378285</v>
      </c>
      <c r="D28" s="204">
        <v>72.150432411635819</v>
      </c>
      <c r="E28" s="204">
        <v>83.423031774680126</v>
      </c>
      <c r="F28" s="204">
        <v>75.808978445248769</v>
      </c>
      <c r="G28" s="204">
        <v>86.198621393923901</v>
      </c>
      <c r="H28" s="204">
        <v>83.26891878514094</v>
      </c>
      <c r="I28" s="204">
        <v>83.865469503679691</v>
      </c>
      <c r="J28" s="204">
        <v>89.133712948166831</v>
      </c>
      <c r="K28" s="204">
        <v>83.851512505962717</v>
      </c>
      <c r="L28" s="204">
        <v>71.757769924968684</v>
      </c>
    </row>
    <row r="29" spans="1:12" s="75" customFormat="1" ht="15" customHeight="1">
      <c r="A29" s="696" t="s">
        <v>11</v>
      </c>
      <c r="B29" s="447" t="s">
        <v>76</v>
      </c>
      <c r="C29" s="203">
        <v>70.042627281460142</v>
      </c>
      <c r="D29" s="203">
        <v>84.075458308231902</v>
      </c>
      <c r="E29" s="203">
        <v>90.457094614967147</v>
      </c>
      <c r="F29" s="203">
        <v>85.112268274721302</v>
      </c>
      <c r="G29" s="203">
        <v>88.038924178943091</v>
      </c>
      <c r="H29" s="203">
        <v>90.644416583005253</v>
      </c>
      <c r="I29" s="203">
        <v>91.526445601534661</v>
      </c>
      <c r="J29" s="203">
        <v>96.76403708238584</v>
      </c>
      <c r="K29" s="203">
        <v>91.144960894662646</v>
      </c>
      <c r="L29" s="203">
        <v>84.620199996042516</v>
      </c>
    </row>
    <row r="30" spans="1:12" s="75" customFormat="1" ht="15" customHeight="1">
      <c r="A30" s="233"/>
      <c r="B30" s="447" t="s">
        <v>77</v>
      </c>
      <c r="C30" s="203">
        <v>53.377768118041971</v>
      </c>
      <c r="D30" s="203">
        <v>75.747370827167245</v>
      </c>
      <c r="E30" s="203">
        <v>85.190717452884158</v>
      </c>
      <c r="F30" s="203">
        <v>77.88651764512224</v>
      </c>
      <c r="G30" s="203">
        <v>86.754422048539695</v>
      </c>
      <c r="H30" s="203">
        <v>86.383039781899072</v>
      </c>
      <c r="I30" s="203">
        <v>86.11198447704345</v>
      </c>
      <c r="J30" s="203">
        <v>86.107120870100545</v>
      </c>
      <c r="K30" s="203">
        <v>86.257327007579235</v>
      </c>
      <c r="L30" s="203">
        <v>75.078504733826392</v>
      </c>
    </row>
    <row r="31" spans="1:12" s="75" customFormat="1" ht="15" customHeight="1">
      <c r="A31" s="686" t="s">
        <v>12</v>
      </c>
      <c r="B31" s="449" t="s">
        <v>76</v>
      </c>
      <c r="C31" s="204">
        <v>65.409285694789418</v>
      </c>
      <c r="D31" s="204">
        <v>81.630122108723739</v>
      </c>
      <c r="E31" s="204">
        <v>86.493578784143764</v>
      </c>
      <c r="F31" s="204">
        <v>82.387887723558592</v>
      </c>
      <c r="G31" s="204" t="s">
        <v>35</v>
      </c>
      <c r="H31" s="204">
        <v>88.617761295560783</v>
      </c>
      <c r="I31" s="204">
        <v>91.15669515669515</v>
      </c>
      <c r="J31" s="204" t="s">
        <v>35</v>
      </c>
      <c r="K31" s="204">
        <v>89.654046571156186</v>
      </c>
      <c r="L31" s="204">
        <v>82.080510801071924</v>
      </c>
    </row>
    <row r="32" spans="1:12" s="75" customFormat="1" ht="15" customHeight="1">
      <c r="A32" s="695"/>
      <c r="B32" s="449" t="s">
        <v>77</v>
      </c>
      <c r="C32" s="204">
        <v>50.796213696086546</v>
      </c>
      <c r="D32" s="204">
        <v>71.79522561059747</v>
      </c>
      <c r="E32" s="204">
        <v>85.863673430229767</v>
      </c>
      <c r="F32" s="204">
        <v>75.202741954223299</v>
      </c>
      <c r="G32" s="204" t="s">
        <v>35</v>
      </c>
      <c r="H32" s="204">
        <v>79.925510093922057</v>
      </c>
      <c r="I32" s="204">
        <v>85.991468800724775</v>
      </c>
      <c r="J32" s="204" t="s">
        <v>35</v>
      </c>
      <c r="K32" s="204">
        <v>84.01273885350318</v>
      </c>
      <c r="L32" s="204">
        <v>72.286042822863024</v>
      </c>
    </row>
    <row r="33" spans="1:12" s="75" customFormat="1" ht="15" customHeight="1">
      <c r="A33" s="694" t="s">
        <v>13</v>
      </c>
      <c r="B33" s="447" t="s">
        <v>76</v>
      </c>
      <c r="C33" s="203">
        <v>52.173759241572029</v>
      </c>
      <c r="D33" s="203">
        <v>82.148288392385467</v>
      </c>
      <c r="E33" s="203">
        <v>89.233821316185498</v>
      </c>
      <c r="F33" s="203">
        <v>82.829486577459278</v>
      </c>
      <c r="G33" s="203">
        <v>90.591641034919462</v>
      </c>
      <c r="H33" s="203">
        <v>89.349267500065523</v>
      </c>
      <c r="I33" s="203">
        <v>90.67510661218094</v>
      </c>
      <c r="J33" s="203">
        <v>97.926875235582344</v>
      </c>
      <c r="K33" s="203">
        <v>90.186703945324652</v>
      </c>
      <c r="L33" s="203">
        <v>83.339506487077614</v>
      </c>
    </row>
    <row r="34" spans="1:12" s="75" customFormat="1" ht="15" customHeight="1">
      <c r="A34" s="233"/>
      <c r="B34" s="447" t="s">
        <v>77</v>
      </c>
      <c r="C34" s="203">
        <v>46.236631616787996</v>
      </c>
      <c r="D34" s="203">
        <v>75.359767077137548</v>
      </c>
      <c r="E34" s="203">
        <v>85.975768321513016</v>
      </c>
      <c r="F34" s="203">
        <v>77.854139356100177</v>
      </c>
      <c r="G34" s="203">
        <v>91.959348378418781</v>
      </c>
      <c r="H34" s="203">
        <v>83.82793988500606</v>
      </c>
      <c r="I34" s="203">
        <v>86.74520488046889</v>
      </c>
      <c r="J34" s="203">
        <v>84.007858546168961</v>
      </c>
      <c r="K34" s="203">
        <v>85.109226158280904</v>
      </c>
      <c r="L34" s="203">
        <v>78.624199714857156</v>
      </c>
    </row>
    <row r="35" spans="1:12" s="75" customFormat="1" ht="15" customHeight="1">
      <c r="A35" s="686" t="s">
        <v>14</v>
      </c>
      <c r="B35" s="449" t="s">
        <v>76</v>
      </c>
      <c r="C35" s="204">
        <v>52.205336894088731</v>
      </c>
      <c r="D35" s="204">
        <v>79.441549669513194</v>
      </c>
      <c r="E35" s="204">
        <v>86.151866856454646</v>
      </c>
      <c r="F35" s="204">
        <v>79.985013479001125</v>
      </c>
      <c r="G35" s="204" t="s">
        <v>35</v>
      </c>
      <c r="H35" s="204">
        <v>87.889404958106212</v>
      </c>
      <c r="I35" s="204">
        <v>89.517084732372126</v>
      </c>
      <c r="J35" s="204" t="s">
        <v>35</v>
      </c>
      <c r="K35" s="204">
        <v>88.638002855586819</v>
      </c>
      <c r="L35" s="204">
        <v>79.632724866646384</v>
      </c>
    </row>
    <row r="36" spans="1:12" s="75" customFormat="1" ht="15" customHeight="1">
      <c r="A36" s="695"/>
      <c r="B36" s="449" t="s">
        <v>77</v>
      </c>
      <c r="C36" s="204">
        <v>42.311172619364456</v>
      </c>
      <c r="D36" s="204">
        <v>73.104992439236568</v>
      </c>
      <c r="E36" s="204">
        <v>85.225770690316793</v>
      </c>
      <c r="F36" s="204">
        <v>75.170312677850518</v>
      </c>
      <c r="G36" s="204" t="s">
        <v>35</v>
      </c>
      <c r="H36" s="204">
        <v>85.597565905657561</v>
      </c>
      <c r="I36" s="204">
        <v>86.188602502321061</v>
      </c>
      <c r="J36" s="204" t="s">
        <v>35</v>
      </c>
      <c r="K36" s="204">
        <v>86.020201463434802</v>
      </c>
      <c r="L36" s="204">
        <v>75.698967096333647</v>
      </c>
    </row>
    <row r="37" spans="1:12" s="75" customFormat="1" ht="15" customHeight="1">
      <c r="A37" s="696" t="s">
        <v>15</v>
      </c>
      <c r="B37" s="447" t="s">
        <v>76</v>
      </c>
      <c r="C37" s="203">
        <v>63.51352961502257</v>
      </c>
      <c r="D37" s="203">
        <v>84.835145520927384</v>
      </c>
      <c r="E37" s="203">
        <v>86.881399317406149</v>
      </c>
      <c r="F37" s="203">
        <v>85.193394682442573</v>
      </c>
      <c r="G37" s="203" t="s">
        <v>35</v>
      </c>
      <c r="H37" s="203">
        <v>90.106249576357357</v>
      </c>
      <c r="I37" s="203">
        <v>90.157012798522246</v>
      </c>
      <c r="J37" s="203">
        <v>94.898263027295286</v>
      </c>
      <c r="K37" s="203">
        <v>90.49848354490004</v>
      </c>
      <c r="L37" s="203">
        <v>84.041891839945677</v>
      </c>
    </row>
    <row r="38" spans="1:12" s="75" customFormat="1" ht="15" customHeight="1">
      <c r="A38" s="233"/>
      <c r="B38" s="447" t="s">
        <v>77</v>
      </c>
      <c r="C38" s="203">
        <v>53.041487896473463</v>
      </c>
      <c r="D38" s="203">
        <v>76.241198003327781</v>
      </c>
      <c r="E38" s="203">
        <v>83.181088852526713</v>
      </c>
      <c r="F38" s="203">
        <v>77.983286774778222</v>
      </c>
      <c r="G38" s="203" t="s">
        <v>35</v>
      </c>
      <c r="H38" s="203">
        <v>83.613585915407313</v>
      </c>
      <c r="I38" s="203">
        <v>83.473557692307679</v>
      </c>
      <c r="J38" s="203">
        <v>88.826907301066456</v>
      </c>
      <c r="K38" s="203">
        <v>83.811874756398581</v>
      </c>
      <c r="L38" s="203">
        <v>75.752664697236099</v>
      </c>
    </row>
    <row r="39" spans="1:12" s="75" customFormat="1" ht="15" customHeight="1">
      <c r="A39" s="686" t="s">
        <v>16</v>
      </c>
      <c r="B39" s="449" t="s">
        <v>76</v>
      </c>
      <c r="C39" s="204">
        <v>53.359198189460081</v>
      </c>
      <c r="D39" s="204">
        <v>81.710582186817447</v>
      </c>
      <c r="E39" s="204">
        <v>87.451929541481761</v>
      </c>
      <c r="F39" s="204">
        <v>82.206523910629571</v>
      </c>
      <c r="G39" s="204" t="s">
        <v>35</v>
      </c>
      <c r="H39" s="204">
        <v>86.512675831680113</v>
      </c>
      <c r="I39" s="204">
        <v>88.613259017937736</v>
      </c>
      <c r="J39" s="204">
        <v>92.880494006538328</v>
      </c>
      <c r="K39" s="204">
        <v>87.53273276283312</v>
      </c>
      <c r="L39" s="204">
        <v>82.118117879628386</v>
      </c>
    </row>
    <row r="40" spans="1:12" s="75" customFormat="1" ht="15" customHeight="1">
      <c r="A40" s="695"/>
      <c r="B40" s="449" t="s">
        <v>77</v>
      </c>
      <c r="C40" s="204">
        <v>46.871432254262885</v>
      </c>
      <c r="D40" s="204">
        <v>75.173454754276335</v>
      </c>
      <c r="E40" s="204">
        <v>87.006569551556694</v>
      </c>
      <c r="F40" s="204">
        <v>77.305108685305285</v>
      </c>
      <c r="G40" s="204" t="s">
        <v>35</v>
      </c>
      <c r="H40" s="204">
        <v>84.082829463678252</v>
      </c>
      <c r="I40" s="204">
        <v>87.36120310125844</v>
      </c>
      <c r="J40" s="204" t="s">
        <v>35</v>
      </c>
      <c r="K40" s="204">
        <v>85.358130956040583</v>
      </c>
      <c r="L40" s="204">
        <v>78.083079123468281</v>
      </c>
    </row>
    <row r="41" spans="1:12" s="75" customFormat="1" ht="15" customHeight="1">
      <c r="A41" s="691" t="s">
        <v>0</v>
      </c>
      <c r="B41" s="452" t="s">
        <v>76</v>
      </c>
      <c r="C41" s="205">
        <v>68.387282268748578</v>
      </c>
      <c r="D41" s="205">
        <v>83.675978840779379</v>
      </c>
      <c r="E41" s="205">
        <v>88.214980140426135</v>
      </c>
      <c r="F41" s="205">
        <v>84.372182898393888</v>
      </c>
      <c r="G41" s="205">
        <v>92.550927556651416</v>
      </c>
      <c r="H41" s="205">
        <v>90.698839874696432</v>
      </c>
      <c r="I41" s="205">
        <v>91.601974412306717</v>
      </c>
      <c r="J41" s="205">
        <v>95.075483701192368</v>
      </c>
      <c r="K41" s="205">
        <v>91.289454085737589</v>
      </c>
      <c r="L41" s="205">
        <v>84.533961159526356</v>
      </c>
    </row>
    <row r="42" spans="1:12" s="75" customFormat="1" ht="15" customHeight="1" thickBot="1">
      <c r="A42" s="691"/>
      <c r="B42" s="452" t="s">
        <v>77</v>
      </c>
      <c r="C42" s="205">
        <v>52.028428394235249</v>
      </c>
      <c r="D42" s="205">
        <v>75.593765949816699</v>
      </c>
      <c r="E42" s="205">
        <v>84.031139989547597</v>
      </c>
      <c r="F42" s="205">
        <v>77.690399131451954</v>
      </c>
      <c r="G42" s="205">
        <v>86.62134304136147</v>
      </c>
      <c r="H42" s="205">
        <v>84.133932378761358</v>
      </c>
      <c r="I42" s="205">
        <v>84.537789236860576</v>
      </c>
      <c r="J42" s="205">
        <v>89.718630918523161</v>
      </c>
      <c r="K42" s="205">
        <v>84.604076976432538</v>
      </c>
      <c r="L42" s="205">
        <v>75.551326795569736</v>
      </c>
    </row>
    <row r="43" spans="1:12" s="75" customFormat="1" ht="15" customHeight="1" thickTop="1">
      <c r="A43" s="697" t="s">
        <v>26</v>
      </c>
      <c r="B43" s="698" t="s">
        <v>76</v>
      </c>
      <c r="C43" s="699">
        <v>66.881360999999998</v>
      </c>
      <c r="D43" s="699">
        <v>81.461297000000002</v>
      </c>
      <c r="E43" s="699">
        <v>84.386455999999995</v>
      </c>
      <c r="F43" s="699">
        <v>81.477986999999999</v>
      </c>
      <c r="G43" s="699">
        <v>86.409064999999998</v>
      </c>
      <c r="H43" s="699">
        <v>86.886129999999994</v>
      </c>
      <c r="I43" s="699">
        <v>90.864993999999996</v>
      </c>
      <c r="J43" s="699">
        <v>92.481012000000007</v>
      </c>
      <c r="K43" s="699">
        <v>88.766844000000006</v>
      </c>
      <c r="L43" s="700">
        <v>81.435080999999997</v>
      </c>
    </row>
    <row r="44" spans="1:12" s="75" customFormat="1" ht="15" customHeight="1">
      <c r="A44" s="691"/>
      <c r="B44" s="452" t="s">
        <v>77</v>
      </c>
      <c r="C44" s="536">
        <v>46.453617999999999</v>
      </c>
      <c r="D44" s="536">
        <v>66.813297000000006</v>
      </c>
      <c r="E44" s="536">
        <v>74.904134999999997</v>
      </c>
      <c r="F44" s="536">
        <v>67.209694999999996</v>
      </c>
      <c r="G44" s="536">
        <v>76.174296999999996</v>
      </c>
      <c r="H44" s="536">
        <v>79.137698</v>
      </c>
      <c r="I44" s="536">
        <v>84.154731999999996</v>
      </c>
      <c r="J44" s="536">
        <v>89.114346999999995</v>
      </c>
      <c r="K44" s="536">
        <v>80.116454000000004</v>
      </c>
      <c r="L44" s="205">
        <v>68.109532999999999</v>
      </c>
    </row>
    <row r="45" spans="1:12" s="75" customFormat="1">
      <c r="A45" s="192"/>
      <c r="B45" s="74"/>
      <c r="C45" s="201"/>
      <c r="D45" s="74"/>
      <c r="E45" s="74"/>
      <c r="F45" s="201"/>
      <c r="G45" s="74"/>
      <c r="H45" s="74"/>
      <c r="I45" s="74"/>
      <c r="J45" s="74"/>
      <c r="K45" s="201"/>
      <c r="L45" s="74"/>
    </row>
    <row r="46" spans="1:12" s="75" customFormat="1">
      <c r="A46" s="91"/>
      <c r="B46" s="47"/>
      <c r="C46" s="201"/>
      <c r="D46" s="194"/>
      <c r="E46" s="195"/>
      <c r="F46" s="201"/>
      <c r="G46" s="194"/>
      <c r="H46" s="194"/>
      <c r="I46" s="194"/>
      <c r="J46" s="194"/>
      <c r="K46" s="201"/>
      <c r="L46" s="194"/>
    </row>
    <row r="47" spans="1:12" s="633" customFormat="1">
      <c r="A47" s="692" t="s">
        <v>527</v>
      </c>
      <c r="B47" s="630"/>
      <c r="C47" s="693"/>
      <c r="D47" s="693"/>
      <c r="E47" s="693"/>
      <c r="F47" s="693"/>
      <c r="G47" s="693"/>
      <c r="H47" s="693"/>
      <c r="I47" s="693"/>
      <c r="J47" s="693"/>
      <c r="K47" s="693"/>
      <c r="L47" s="693"/>
    </row>
  </sheetData>
  <mergeCells count="2">
    <mergeCell ref="C6:C7"/>
    <mergeCell ref="L6:L8"/>
  </mergeCells>
  <conditionalFormatting sqref="C41:L42">
    <cfRule type="expression" dxfId="146" priority="5" stopIfTrue="1">
      <formula>#REF!=1</formula>
    </cfRule>
  </conditionalFormatting>
  <conditionalFormatting sqref="D43:E44 G43:L44">
    <cfRule type="expression" dxfId="145" priority="4" stopIfTrue="1">
      <formula>#REF!=1</formula>
    </cfRule>
  </conditionalFormatting>
  <conditionalFormatting sqref="C43:L44">
    <cfRule type="expression" dxfId="144" priority="3" stopIfTrue="1">
      <formula>#REF!=1</formula>
    </cfRule>
  </conditionalFormatting>
  <conditionalFormatting sqref="C43:L44">
    <cfRule type="expression" dxfId="143" priority="2" stopIfTrue="1">
      <formula>#REF!=1</formula>
    </cfRule>
  </conditionalFormatting>
  <conditionalFormatting sqref="F43:F44">
    <cfRule type="expression" dxfId="142" priority="1" stopIfTrue="1">
      <formula>#REF!=1</formula>
    </cfRule>
  </conditionalFormatting>
  <conditionalFormatting sqref="C43:L43">
    <cfRule type="expression" dxfId="141" priority="6" stopIfTrue="1">
      <formula>#REF!=1</formula>
    </cfRule>
  </conditionalFormatting>
  <conditionalFormatting sqref="C44:L44">
    <cfRule type="expression" dxfId="140" priority="7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horizontalDpi="4294967294" verticalDpi="4294967294" r:id="rId1"/>
  <headerFooter alignWithMargins="0">
    <oddHeader>&amp;C-18-</oddHeader>
    <oddFooter>&amp;CStatistische Ämter des Bundes und der Länder, Internationale Bildungsindikatoren, 2017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zoomScaleNormal="100" workbookViewId="0">
      <pane xSplit="2" ySplit="6" topLeftCell="C7" activePane="bottomRight" state="frozen"/>
      <selection activeCell="A59" sqref="A59"/>
      <selection pane="topRight" activeCell="A59" sqref="A59"/>
      <selection pane="bottomLeft" activeCell="A59" sqref="A59"/>
      <selection pane="bottomRight"/>
    </sheetView>
  </sheetViews>
  <sheetFormatPr baseColWidth="10" defaultColWidth="11.42578125" defaultRowHeight="12.75"/>
  <cols>
    <col min="1" max="1" width="24.42578125" style="87" customWidth="1"/>
    <col min="2" max="2" width="50.5703125" style="87" customWidth="1"/>
    <col min="3" max="4" width="8.140625" style="88" customWidth="1"/>
    <col min="5" max="7" width="8.140625" style="132" customWidth="1"/>
    <col min="8" max="16384" width="11.42578125" style="118"/>
  </cols>
  <sheetData>
    <row r="1" spans="1:7">
      <c r="A1" s="569" t="s">
        <v>421</v>
      </c>
      <c r="E1" s="5"/>
      <c r="F1" s="5"/>
      <c r="G1" s="5"/>
    </row>
    <row r="2" spans="1:7">
      <c r="E2" s="5"/>
      <c r="F2" s="5"/>
      <c r="G2" s="5"/>
    </row>
    <row r="3" spans="1:7" s="121" customFormat="1" ht="15" customHeight="1">
      <c r="A3" s="119" t="s">
        <v>127</v>
      </c>
      <c r="B3" s="119"/>
      <c r="C3" s="49"/>
      <c r="D3" s="120"/>
      <c r="E3" s="120"/>
      <c r="F3" s="120"/>
      <c r="G3" s="120"/>
    </row>
    <row r="4" spans="1:7" s="123" customFormat="1" ht="15" customHeight="1">
      <c r="A4" s="122" t="s">
        <v>128</v>
      </c>
      <c r="B4" s="122"/>
      <c r="C4" s="49"/>
      <c r="D4" s="49"/>
      <c r="E4" s="49"/>
      <c r="F4" s="49"/>
      <c r="G4" s="49"/>
    </row>
    <row r="5" spans="1:7" s="123" customFormat="1" ht="12.75" customHeight="1">
      <c r="A5" s="124"/>
      <c r="B5" s="124"/>
      <c r="C5" s="49"/>
      <c r="D5" s="49"/>
      <c r="E5" s="49"/>
      <c r="F5" s="49"/>
      <c r="G5" s="49"/>
    </row>
    <row r="6" spans="1:7" s="123" customFormat="1" ht="15" customHeight="1">
      <c r="A6" s="14" t="s">
        <v>17</v>
      </c>
      <c r="B6" s="202" t="s">
        <v>93</v>
      </c>
      <c r="C6" s="127" t="s">
        <v>553</v>
      </c>
      <c r="D6" s="128" t="s">
        <v>554</v>
      </c>
      <c r="E6" s="128">
        <v>2014</v>
      </c>
      <c r="F6" s="128">
        <v>2015</v>
      </c>
      <c r="G6" s="128">
        <v>2016</v>
      </c>
    </row>
    <row r="7" spans="1:7" s="123" customFormat="1" ht="15" customHeight="1">
      <c r="A7" s="659" t="s">
        <v>2</v>
      </c>
      <c r="B7" s="659" t="s">
        <v>94</v>
      </c>
      <c r="C7" s="203">
        <v>59.091645514932225</v>
      </c>
      <c r="D7" s="203">
        <v>61.87266253107294</v>
      </c>
      <c r="E7" s="203">
        <v>65.763861088871096</v>
      </c>
      <c r="F7" s="203">
        <v>67.361139404444899</v>
      </c>
      <c r="G7" s="203">
        <v>67.140063092989337</v>
      </c>
    </row>
    <row r="8" spans="1:7" s="123" customFormat="1" ht="15" customHeight="1">
      <c r="A8" s="659"/>
      <c r="B8" s="659" t="s">
        <v>95</v>
      </c>
      <c r="C8" s="203">
        <v>76.043906374083065</v>
      </c>
      <c r="D8" s="203">
        <v>80.119658762544105</v>
      </c>
      <c r="E8" s="203">
        <v>83.165558290887631</v>
      </c>
      <c r="F8" s="203">
        <v>83.164507525748462</v>
      </c>
      <c r="G8" s="203">
        <v>84.179372497614295</v>
      </c>
    </row>
    <row r="9" spans="1:7" s="123" customFormat="1" ht="15" customHeight="1">
      <c r="A9" s="659"/>
      <c r="B9" s="659" t="s">
        <v>22</v>
      </c>
      <c r="C9" s="203">
        <v>85.931965027264397</v>
      </c>
      <c r="D9" s="203">
        <v>88.25386028973054</v>
      </c>
      <c r="E9" s="203">
        <v>89.499158249158228</v>
      </c>
      <c r="F9" s="203">
        <v>89.824491758548987</v>
      </c>
      <c r="G9" s="203">
        <v>89.668364157214839</v>
      </c>
    </row>
    <row r="10" spans="1:7" s="123" customFormat="1" ht="15" customHeight="1">
      <c r="A10" s="660" t="s">
        <v>1</v>
      </c>
      <c r="B10" s="660" t="s">
        <v>94</v>
      </c>
      <c r="C10" s="254">
        <v>56.955279215262223</v>
      </c>
      <c r="D10" s="254">
        <v>61.499972447236452</v>
      </c>
      <c r="E10" s="254">
        <v>65.602800502654333</v>
      </c>
      <c r="F10" s="254">
        <v>66.547086691860684</v>
      </c>
      <c r="G10" s="254">
        <v>68.396035839056978</v>
      </c>
    </row>
    <row r="11" spans="1:7" s="123" customFormat="1" ht="15" customHeight="1">
      <c r="A11" s="660"/>
      <c r="B11" s="660" t="s">
        <v>95</v>
      </c>
      <c r="C11" s="254">
        <v>75.224725864542478</v>
      </c>
      <c r="D11" s="254">
        <v>79.336847932886783</v>
      </c>
      <c r="E11" s="254">
        <v>82.421944312781818</v>
      </c>
      <c r="F11" s="254">
        <v>82.449455416868503</v>
      </c>
      <c r="G11" s="254">
        <v>83.374489145413392</v>
      </c>
    </row>
    <row r="12" spans="1:7" s="123" customFormat="1" ht="15" customHeight="1">
      <c r="A12" s="660"/>
      <c r="B12" s="660" t="s">
        <v>22</v>
      </c>
      <c r="C12" s="254">
        <v>85.299039954565487</v>
      </c>
      <c r="D12" s="254">
        <v>87.778434238212228</v>
      </c>
      <c r="E12" s="254">
        <v>89.502840909090907</v>
      </c>
      <c r="F12" s="254">
        <v>89.440974274772657</v>
      </c>
      <c r="G12" s="254">
        <v>89.755543060745879</v>
      </c>
    </row>
    <row r="13" spans="1:7" s="123" customFormat="1" ht="15" customHeight="1">
      <c r="A13" s="659" t="s">
        <v>3</v>
      </c>
      <c r="B13" s="659" t="s">
        <v>94</v>
      </c>
      <c r="C13" s="203">
        <v>39.793103448275865</v>
      </c>
      <c r="D13" s="203">
        <v>43.669292355371908</v>
      </c>
      <c r="E13" s="203">
        <v>49.322964630444417</v>
      </c>
      <c r="F13" s="203">
        <v>47.777203240390861</v>
      </c>
      <c r="G13" s="203">
        <v>51.660159697267069</v>
      </c>
    </row>
    <row r="14" spans="1:7" s="123" customFormat="1" ht="15" customHeight="1">
      <c r="A14" s="659"/>
      <c r="B14" s="659" t="s">
        <v>95</v>
      </c>
      <c r="C14" s="203">
        <v>61.515984347701711</v>
      </c>
      <c r="D14" s="203">
        <v>69.743419206667582</v>
      </c>
      <c r="E14" s="203">
        <v>74.056224899598391</v>
      </c>
      <c r="F14" s="203">
        <v>74.758514325001485</v>
      </c>
      <c r="G14" s="203">
        <v>77.407219536434098</v>
      </c>
    </row>
    <row r="15" spans="1:7" s="123" customFormat="1" ht="15" customHeight="1">
      <c r="A15" s="659"/>
      <c r="B15" s="659" t="s">
        <v>22</v>
      </c>
      <c r="C15" s="203">
        <v>77.549666007819596</v>
      </c>
      <c r="D15" s="203">
        <v>83.468443614447608</v>
      </c>
      <c r="E15" s="203">
        <v>84.437737102982325</v>
      </c>
      <c r="F15" s="203">
        <v>84.738373281928659</v>
      </c>
      <c r="G15" s="203">
        <v>85.554552728915993</v>
      </c>
    </row>
    <row r="16" spans="1:7" s="123" customFormat="1" ht="15" customHeight="1">
      <c r="A16" s="660" t="s">
        <v>4</v>
      </c>
      <c r="B16" s="660" t="s">
        <v>94</v>
      </c>
      <c r="C16" s="254">
        <v>43.801337153772671</v>
      </c>
      <c r="D16" s="254">
        <v>52.868943960705515</v>
      </c>
      <c r="E16" s="254">
        <v>50.219958323686029</v>
      </c>
      <c r="F16" s="254">
        <v>55.050961025964554</v>
      </c>
      <c r="G16" s="254">
        <v>56.99283269266985</v>
      </c>
    </row>
    <row r="17" spans="1:7" s="123" customFormat="1" ht="15" customHeight="1">
      <c r="A17" s="660"/>
      <c r="B17" s="660" t="s">
        <v>95</v>
      </c>
      <c r="C17" s="254">
        <v>65.249243510113075</v>
      </c>
      <c r="D17" s="254">
        <v>75.070052830355877</v>
      </c>
      <c r="E17" s="254">
        <v>78.208778173191007</v>
      </c>
      <c r="F17" s="254">
        <v>78.909984974730236</v>
      </c>
      <c r="G17" s="254">
        <v>81.000819888550751</v>
      </c>
    </row>
    <row r="18" spans="1:7" s="123" customFormat="1" ht="15" customHeight="1">
      <c r="A18" s="660"/>
      <c r="B18" s="660" t="s">
        <v>22</v>
      </c>
      <c r="C18" s="254">
        <v>80.01121201928467</v>
      </c>
      <c r="D18" s="254">
        <v>86.335863728939074</v>
      </c>
      <c r="E18" s="254">
        <v>86.771421936682415</v>
      </c>
      <c r="F18" s="254">
        <v>87.255635219476986</v>
      </c>
      <c r="G18" s="254">
        <v>87.74128208199032</v>
      </c>
    </row>
    <row r="19" spans="1:7" s="123" customFormat="1" ht="15" customHeight="1">
      <c r="A19" s="659" t="s">
        <v>5</v>
      </c>
      <c r="B19" s="659" t="s">
        <v>94</v>
      </c>
      <c r="C19" s="203">
        <v>46.142192403419529</v>
      </c>
      <c r="D19" s="203">
        <v>54.370915032679747</v>
      </c>
      <c r="E19" s="203">
        <v>51.413227812323349</v>
      </c>
      <c r="F19" s="203">
        <v>49.586603046913005</v>
      </c>
      <c r="G19" s="203">
        <v>55.98774376622594</v>
      </c>
    </row>
    <row r="20" spans="1:7" s="123" customFormat="1" ht="15" customHeight="1">
      <c r="A20" s="659"/>
      <c r="B20" s="659" t="s">
        <v>95</v>
      </c>
      <c r="C20" s="203">
        <v>65.938957185248015</v>
      </c>
      <c r="D20" s="203">
        <v>72.000819588156943</v>
      </c>
      <c r="E20" s="203">
        <v>76.328280508344832</v>
      </c>
      <c r="F20" s="203">
        <v>77.976840372834502</v>
      </c>
      <c r="G20" s="203">
        <v>78.457726307980778</v>
      </c>
    </row>
    <row r="21" spans="1:7" s="123" customFormat="1" ht="15" customHeight="1">
      <c r="A21" s="659"/>
      <c r="B21" s="659" t="s">
        <v>22</v>
      </c>
      <c r="C21" s="203">
        <v>80.124951190941033</v>
      </c>
      <c r="D21" s="203">
        <v>84.555942533739653</v>
      </c>
      <c r="E21" s="203">
        <v>85.507849048757663</v>
      </c>
      <c r="F21" s="203">
        <v>85.218529686343089</v>
      </c>
      <c r="G21" s="203">
        <v>87.382475940948254</v>
      </c>
    </row>
    <row r="22" spans="1:7" s="123" customFormat="1" ht="15" customHeight="1">
      <c r="A22" s="660" t="s">
        <v>6</v>
      </c>
      <c r="B22" s="660" t="s">
        <v>94</v>
      </c>
      <c r="C22" s="254">
        <v>51.57883620234449</v>
      </c>
      <c r="D22" s="254">
        <v>54.857850808555028</v>
      </c>
      <c r="E22" s="254">
        <v>58.805437657624402</v>
      </c>
      <c r="F22" s="254">
        <v>60.948655451580983</v>
      </c>
      <c r="G22" s="254">
        <v>55.185837554058423</v>
      </c>
    </row>
    <row r="23" spans="1:7" s="123" customFormat="1" ht="15" customHeight="1">
      <c r="A23" s="660"/>
      <c r="B23" s="660" t="s">
        <v>95</v>
      </c>
      <c r="C23" s="254">
        <v>71.742169768497504</v>
      </c>
      <c r="D23" s="254">
        <v>75.985947211962895</v>
      </c>
      <c r="E23" s="254">
        <v>80.504066948224633</v>
      </c>
      <c r="F23" s="254">
        <v>79.95180105214304</v>
      </c>
      <c r="G23" s="254">
        <v>81.30659333288618</v>
      </c>
    </row>
    <row r="24" spans="1:7" s="123" customFormat="1" ht="15" customHeight="1">
      <c r="A24" s="660"/>
      <c r="B24" s="660" t="s">
        <v>22</v>
      </c>
      <c r="C24" s="254">
        <v>83.901470003972989</v>
      </c>
      <c r="D24" s="254">
        <v>86.766525561706288</v>
      </c>
      <c r="E24" s="254">
        <v>87.825066040504836</v>
      </c>
      <c r="F24" s="254">
        <v>88.096738682868192</v>
      </c>
      <c r="G24" s="254">
        <v>89.488746747556803</v>
      </c>
    </row>
    <row r="25" spans="1:7" s="123" customFormat="1" ht="15" customHeight="1">
      <c r="A25" s="659" t="s">
        <v>7</v>
      </c>
      <c r="B25" s="659" t="s">
        <v>94</v>
      </c>
      <c r="C25" s="203">
        <v>53.728088155715525</v>
      </c>
      <c r="D25" s="203">
        <v>56.200596870462974</v>
      </c>
      <c r="E25" s="203">
        <v>58.210040728119026</v>
      </c>
      <c r="F25" s="203">
        <v>60.425118599705549</v>
      </c>
      <c r="G25" s="203">
        <v>61.048913967844257</v>
      </c>
    </row>
    <row r="26" spans="1:7" s="123" customFormat="1" ht="15" customHeight="1">
      <c r="A26" s="659"/>
      <c r="B26" s="659" t="s">
        <v>95</v>
      </c>
      <c r="C26" s="203">
        <v>71.700975312730336</v>
      </c>
      <c r="D26" s="203">
        <v>76.883951844430214</v>
      </c>
      <c r="E26" s="203">
        <v>79.531094647038074</v>
      </c>
      <c r="F26" s="203">
        <v>79.911283822375452</v>
      </c>
      <c r="G26" s="203">
        <v>80.750370875373505</v>
      </c>
    </row>
    <row r="27" spans="1:7" s="123" customFormat="1" ht="15" customHeight="1">
      <c r="A27" s="659"/>
      <c r="B27" s="659" t="s">
        <v>22</v>
      </c>
      <c r="C27" s="203">
        <v>84.739400791407576</v>
      </c>
      <c r="D27" s="203">
        <v>87.410979945648094</v>
      </c>
      <c r="E27" s="203">
        <v>87.913999875722354</v>
      </c>
      <c r="F27" s="203">
        <v>87.907685730886527</v>
      </c>
      <c r="G27" s="203">
        <v>87.968085452703605</v>
      </c>
    </row>
    <row r="28" spans="1:7" s="123" customFormat="1" ht="15" customHeight="1">
      <c r="A28" s="660" t="s">
        <v>8</v>
      </c>
      <c r="B28" s="660" t="s">
        <v>94</v>
      </c>
      <c r="C28" s="254">
        <v>36.992221261884183</v>
      </c>
      <c r="D28" s="254">
        <v>39.40443213296399</v>
      </c>
      <c r="E28" s="254">
        <v>49.665817950350089</v>
      </c>
      <c r="F28" s="254">
        <v>51.453028230701847</v>
      </c>
      <c r="G28" s="254">
        <v>48.797426712478988</v>
      </c>
    </row>
    <row r="29" spans="1:7" s="123" customFormat="1" ht="15" customHeight="1">
      <c r="A29" s="660"/>
      <c r="B29" s="660" t="s">
        <v>95</v>
      </c>
      <c r="C29" s="254">
        <v>63.680458828349053</v>
      </c>
      <c r="D29" s="254">
        <v>72.087169743914515</v>
      </c>
      <c r="E29" s="254">
        <v>74.113612836438918</v>
      </c>
      <c r="F29" s="254">
        <v>74.884475960680078</v>
      </c>
      <c r="G29" s="254">
        <v>76.978145261284396</v>
      </c>
    </row>
    <row r="30" spans="1:7" s="123" customFormat="1" ht="15" customHeight="1">
      <c r="A30" s="660"/>
      <c r="B30" s="660" t="s">
        <v>22</v>
      </c>
      <c r="C30" s="254">
        <v>77.058636327472342</v>
      </c>
      <c r="D30" s="254">
        <v>85.033659240262864</v>
      </c>
      <c r="E30" s="254">
        <v>83.745958429561213</v>
      </c>
      <c r="F30" s="254">
        <v>84.227901885192352</v>
      </c>
      <c r="G30" s="254">
        <v>83.726362529787949</v>
      </c>
    </row>
    <row r="31" spans="1:7" s="123" customFormat="1" ht="15" customHeight="1">
      <c r="A31" s="659" t="s">
        <v>9</v>
      </c>
      <c r="B31" s="659" t="s">
        <v>94</v>
      </c>
      <c r="C31" s="203">
        <v>50.456230396350144</v>
      </c>
      <c r="D31" s="203">
        <v>55.848899574625477</v>
      </c>
      <c r="E31" s="203">
        <v>57.364299886621303</v>
      </c>
      <c r="F31" s="203">
        <v>58.095423690279006</v>
      </c>
      <c r="G31" s="203">
        <v>59.031792368047022</v>
      </c>
    </row>
    <row r="32" spans="1:7" s="123" customFormat="1" ht="15" customHeight="1">
      <c r="A32" s="659"/>
      <c r="B32" s="659" t="s">
        <v>95</v>
      </c>
      <c r="C32" s="203">
        <v>71.021581659323445</v>
      </c>
      <c r="D32" s="203">
        <v>76.890996408554386</v>
      </c>
      <c r="E32" s="203">
        <v>80.618143748008549</v>
      </c>
      <c r="F32" s="203">
        <v>80.721640311903087</v>
      </c>
      <c r="G32" s="203">
        <v>80.685497602208201</v>
      </c>
    </row>
    <row r="33" spans="1:7" s="123" customFormat="1" ht="15" customHeight="1">
      <c r="A33" s="659"/>
      <c r="B33" s="659" t="s">
        <v>22</v>
      </c>
      <c r="C33" s="203">
        <v>83.247209834595708</v>
      </c>
      <c r="D33" s="203">
        <v>87.242807047192528</v>
      </c>
      <c r="E33" s="203">
        <v>88.149890247726574</v>
      </c>
      <c r="F33" s="203">
        <v>88.059363317095261</v>
      </c>
      <c r="G33" s="203">
        <v>88.455986990257912</v>
      </c>
    </row>
    <row r="34" spans="1:7" s="123" customFormat="1" ht="15" customHeight="1">
      <c r="A34" s="660" t="s">
        <v>10</v>
      </c>
      <c r="B34" s="660" t="s">
        <v>94</v>
      </c>
      <c r="C34" s="254">
        <v>49.270664505672606</v>
      </c>
      <c r="D34" s="254">
        <v>51.481233617756949</v>
      </c>
      <c r="E34" s="254">
        <v>54.710177267615187</v>
      </c>
      <c r="F34" s="254">
        <v>55.097470002463147</v>
      </c>
      <c r="G34" s="254">
        <v>54.799359095772182</v>
      </c>
    </row>
    <row r="35" spans="1:7" s="123" customFormat="1" ht="15" customHeight="1">
      <c r="A35" s="660"/>
      <c r="B35" s="660" t="s">
        <v>95</v>
      </c>
      <c r="C35" s="254">
        <v>70.068807539064338</v>
      </c>
      <c r="D35" s="254">
        <v>75.038403003968313</v>
      </c>
      <c r="E35" s="254">
        <v>78.048811146366987</v>
      </c>
      <c r="F35" s="254">
        <v>78.251369092953254</v>
      </c>
      <c r="G35" s="254">
        <v>79.375064697246046</v>
      </c>
    </row>
    <row r="36" spans="1:7" s="123" customFormat="1" ht="15" customHeight="1">
      <c r="A36" s="660"/>
      <c r="B36" s="660" t="s">
        <v>22</v>
      </c>
      <c r="C36" s="254">
        <v>83.385159559995344</v>
      </c>
      <c r="D36" s="254">
        <v>86.973940563630222</v>
      </c>
      <c r="E36" s="254">
        <v>88.078651980757598</v>
      </c>
      <c r="F36" s="254">
        <v>87.69511611582702</v>
      </c>
      <c r="G36" s="254">
        <v>87.983693282905065</v>
      </c>
    </row>
    <row r="37" spans="1:7" s="123" customFormat="1" ht="15" customHeight="1">
      <c r="A37" s="659" t="s">
        <v>11</v>
      </c>
      <c r="B37" s="659" t="s">
        <v>94</v>
      </c>
      <c r="C37" s="203">
        <v>51.120109879700678</v>
      </c>
      <c r="D37" s="203">
        <v>58.007957195774452</v>
      </c>
      <c r="E37" s="203">
        <v>59.577137262101452</v>
      </c>
      <c r="F37" s="203">
        <v>58.80727697833057</v>
      </c>
      <c r="G37" s="203">
        <v>60.80689714242888</v>
      </c>
    </row>
    <row r="38" spans="1:7" s="123" customFormat="1" ht="15" customHeight="1">
      <c r="A38" s="659"/>
      <c r="B38" s="659" t="s">
        <v>95</v>
      </c>
      <c r="C38" s="203">
        <v>73.596831806181086</v>
      </c>
      <c r="D38" s="203">
        <v>77.822425579004388</v>
      </c>
      <c r="E38" s="203">
        <v>80.277733122047962</v>
      </c>
      <c r="F38" s="203">
        <v>80.850875180344303</v>
      </c>
      <c r="G38" s="203">
        <v>81.374801145904115</v>
      </c>
    </row>
    <row r="39" spans="1:7" s="123" customFormat="1" ht="15" customHeight="1">
      <c r="A39" s="659"/>
      <c r="B39" s="659" t="s">
        <v>22</v>
      </c>
      <c r="C39" s="203">
        <v>85.998033011203276</v>
      </c>
      <c r="D39" s="203">
        <v>89.007443686471149</v>
      </c>
      <c r="E39" s="203">
        <v>89.650814889149061</v>
      </c>
      <c r="F39" s="203">
        <v>89.347784749952481</v>
      </c>
      <c r="G39" s="203">
        <v>89.09309996257393</v>
      </c>
    </row>
    <row r="40" spans="1:7" s="123" customFormat="1" ht="15" customHeight="1">
      <c r="A40" s="660" t="s">
        <v>12</v>
      </c>
      <c r="B40" s="660" t="s">
        <v>94</v>
      </c>
      <c r="C40" s="254">
        <v>49.296822680258948</v>
      </c>
      <c r="D40" s="254">
        <v>56.331295163980002</v>
      </c>
      <c r="E40" s="254">
        <v>52.114703277236494</v>
      </c>
      <c r="F40" s="254">
        <v>53.737165350596371</v>
      </c>
      <c r="G40" s="254">
        <v>57.009584367965459</v>
      </c>
    </row>
    <row r="41" spans="1:7" s="123" customFormat="1" ht="15" customHeight="1">
      <c r="A41" s="660"/>
      <c r="B41" s="660" t="s">
        <v>95</v>
      </c>
      <c r="C41" s="254">
        <v>69.455589161162891</v>
      </c>
      <c r="D41" s="254">
        <v>71.435983167118238</v>
      </c>
      <c r="E41" s="254">
        <v>77.288275536683187</v>
      </c>
      <c r="F41" s="254">
        <v>76.936425119645833</v>
      </c>
      <c r="G41" s="254">
        <v>78.677103225400288</v>
      </c>
    </row>
    <row r="42" spans="1:7" s="123" customFormat="1" ht="15" customHeight="1">
      <c r="A42" s="660"/>
      <c r="B42" s="660" t="s">
        <v>22</v>
      </c>
      <c r="C42" s="254">
        <v>83.096336754873334</v>
      </c>
      <c r="D42" s="254">
        <v>86.32239464088866</v>
      </c>
      <c r="E42" s="254">
        <v>84.864612511671339</v>
      </c>
      <c r="F42" s="254">
        <v>89.250739933572504</v>
      </c>
      <c r="G42" s="254">
        <v>87.463868793816573</v>
      </c>
    </row>
    <row r="43" spans="1:7" s="123" customFormat="1" ht="15" customHeight="1">
      <c r="A43" s="659" t="s">
        <v>13</v>
      </c>
      <c r="B43" s="659" t="s">
        <v>94</v>
      </c>
      <c r="C43" s="203">
        <v>39.226569608735211</v>
      </c>
      <c r="D43" s="203">
        <v>42.505018960517504</v>
      </c>
      <c r="E43" s="203">
        <v>45.858450546997098</v>
      </c>
      <c r="F43" s="203">
        <v>46.847104978951307</v>
      </c>
      <c r="G43" s="203">
        <v>49.559606515844266</v>
      </c>
    </row>
    <row r="44" spans="1:7" s="123" customFormat="1" ht="15" customHeight="1">
      <c r="A44" s="659"/>
      <c r="B44" s="659" t="s">
        <v>95</v>
      </c>
      <c r="C44" s="203">
        <v>63.864944507174151</v>
      </c>
      <c r="D44" s="203">
        <v>72.482313263825105</v>
      </c>
      <c r="E44" s="203">
        <v>77.704564594913251</v>
      </c>
      <c r="F44" s="203">
        <v>78.331095546183519</v>
      </c>
      <c r="G44" s="203">
        <v>80.409236634724124</v>
      </c>
    </row>
    <row r="45" spans="1:7" s="123" customFormat="1" ht="15" customHeight="1">
      <c r="A45" s="659"/>
      <c r="B45" s="659" t="s">
        <v>22</v>
      </c>
      <c r="C45" s="203">
        <v>79.113415424497731</v>
      </c>
      <c r="D45" s="203">
        <v>84.979258849557525</v>
      </c>
      <c r="E45" s="203">
        <v>87.620714342534413</v>
      </c>
      <c r="F45" s="203">
        <v>87.413091684500955</v>
      </c>
      <c r="G45" s="203">
        <v>87.678797100264688</v>
      </c>
    </row>
    <row r="46" spans="1:7" s="123" customFormat="1" ht="15" customHeight="1">
      <c r="A46" s="660" t="s">
        <v>14</v>
      </c>
      <c r="B46" s="660" t="s">
        <v>94</v>
      </c>
      <c r="C46" s="254">
        <v>44.863731656184491</v>
      </c>
      <c r="D46" s="254">
        <v>45.194014709611977</v>
      </c>
      <c r="E46" s="254">
        <v>44.860579551667577</v>
      </c>
      <c r="F46" s="254">
        <v>48.635270991959651</v>
      </c>
      <c r="G46" s="254">
        <v>47.815571207777353</v>
      </c>
    </row>
    <row r="47" spans="1:7" s="123" customFormat="1" ht="15" customHeight="1">
      <c r="A47" s="660"/>
      <c r="B47" s="660" t="s">
        <v>95</v>
      </c>
      <c r="C47" s="254">
        <v>63.460303627941109</v>
      </c>
      <c r="D47" s="254">
        <v>73.400612107903939</v>
      </c>
      <c r="E47" s="254">
        <v>76.314308358507247</v>
      </c>
      <c r="F47" s="254">
        <v>76.975815837251517</v>
      </c>
      <c r="G47" s="254">
        <v>77.684154969924322</v>
      </c>
    </row>
    <row r="48" spans="1:7" s="123" customFormat="1" ht="15" customHeight="1">
      <c r="A48" s="660"/>
      <c r="B48" s="660" t="s">
        <v>22</v>
      </c>
      <c r="C48" s="254">
        <v>78.993179418395613</v>
      </c>
      <c r="D48" s="254">
        <v>84.840508867581605</v>
      </c>
      <c r="E48" s="254">
        <v>86.375593590926158</v>
      </c>
      <c r="F48" s="254">
        <v>87.818355143426658</v>
      </c>
      <c r="G48" s="254">
        <v>87.285551099423159</v>
      </c>
    </row>
    <row r="49" spans="1:7" s="123" customFormat="1" ht="15" customHeight="1">
      <c r="A49" s="659" t="s">
        <v>15</v>
      </c>
      <c r="B49" s="659" t="s">
        <v>94</v>
      </c>
      <c r="C49" s="203">
        <v>49.959285132644759</v>
      </c>
      <c r="D49" s="203">
        <v>58.02910519160077</v>
      </c>
      <c r="E49" s="203">
        <v>58.183976932210101</v>
      </c>
      <c r="F49" s="203">
        <v>57.969831205304153</v>
      </c>
      <c r="G49" s="203">
        <v>57.796050852042193</v>
      </c>
    </row>
    <row r="50" spans="1:7" s="123" customFormat="1" ht="15" customHeight="1">
      <c r="A50" s="659"/>
      <c r="B50" s="659" t="s">
        <v>95</v>
      </c>
      <c r="C50" s="203">
        <v>72.168902055475513</v>
      </c>
      <c r="D50" s="203">
        <v>76.867474920761097</v>
      </c>
      <c r="E50" s="203">
        <v>80.575577418845683</v>
      </c>
      <c r="F50" s="203">
        <v>81.727117964520588</v>
      </c>
      <c r="G50" s="203">
        <v>81.413650051372983</v>
      </c>
    </row>
    <row r="51" spans="1:7" s="123" customFormat="1" ht="15" customHeight="1">
      <c r="A51" s="659"/>
      <c r="B51" s="659" t="s">
        <v>22</v>
      </c>
      <c r="C51" s="203">
        <v>82.021739130434796</v>
      </c>
      <c r="D51" s="203">
        <v>85.845555751899624</v>
      </c>
      <c r="E51" s="203">
        <v>88.273094705010038</v>
      </c>
      <c r="F51" s="203">
        <v>88.393390914215104</v>
      </c>
      <c r="G51" s="203">
        <v>87.656012597033055</v>
      </c>
    </row>
    <row r="52" spans="1:7" s="123" customFormat="1" ht="15" customHeight="1">
      <c r="A52" s="660" t="s">
        <v>16</v>
      </c>
      <c r="B52" s="660" t="s">
        <v>94</v>
      </c>
      <c r="C52" s="254">
        <v>50.732580248294369</v>
      </c>
      <c r="D52" s="254">
        <v>56.108160309029451</v>
      </c>
      <c r="E52" s="254">
        <v>51.200651200651201</v>
      </c>
      <c r="F52" s="254">
        <v>50.80957768421834</v>
      </c>
      <c r="G52" s="254">
        <v>50.324524403890848</v>
      </c>
    </row>
    <row r="53" spans="1:7" s="123" customFormat="1" ht="15" customHeight="1">
      <c r="A53" s="660"/>
      <c r="B53" s="660" t="s">
        <v>95</v>
      </c>
      <c r="C53" s="254">
        <v>64.940559397305691</v>
      </c>
      <c r="D53" s="254">
        <v>74.947373457085448</v>
      </c>
      <c r="E53" s="254">
        <v>78.968798939886753</v>
      </c>
      <c r="F53" s="254">
        <v>78.035543762711129</v>
      </c>
      <c r="G53" s="254">
        <v>79.880903405532692</v>
      </c>
    </row>
    <row r="54" spans="1:7" s="123" customFormat="1" ht="15" customHeight="1">
      <c r="A54" s="660"/>
      <c r="B54" s="660" t="s">
        <v>22</v>
      </c>
      <c r="C54" s="254">
        <v>78.664570662818264</v>
      </c>
      <c r="D54" s="254">
        <v>87.441610282252341</v>
      </c>
      <c r="E54" s="254">
        <v>86.16475789861525</v>
      </c>
      <c r="F54" s="254">
        <v>85.794897035708019</v>
      </c>
      <c r="G54" s="254">
        <v>86.43553972371511</v>
      </c>
    </row>
    <row r="55" spans="1:7" s="123" customFormat="1" ht="15" customHeight="1">
      <c r="A55" s="64" t="s">
        <v>0</v>
      </c>
      <c r="B55" s="64" t="s">
        <v>94</v>
      </c>
      <c r="C55" s="205">
        <v>51.673142640671564</v>
      </c>
      <c r="D55" s="205">
        <v>55.34960726570344</v>
      </c>
      <c r="E55" s="205">
        <v>57.983200537748679</v>
      </c>
      <c r="F55" s="205">
        <v>58.731456132335921</v>
      </c>
      <c r="G55" s="205">
        <v>59.416395154135813</v>
      </c>
    </row>
    <row r="56" spans="1:7" s="123" customFormat="1" ht="15" customHeight="1">
      <c r="A56" s="64"/>
      <c r="B56" s="64" t="s">
        <v>95</v>
      </c>
      <c r="C56" s="205">
        <v>70.687418248799332</v>
      </c>
      <c r="D56" s="205">
        <v>76.321480034832732</v>
      </c>
      <c r="E56" s="205">
        <v>79.660783649366522</v>
      </c>
      <c r="F56" s="205">
        <v>79.914705175842414</v>
      </c>
      <c r="G56" s="205">
        <v>80.961159034330379</v>
      </c>
    </row>
    <row r="57" spans="1:7" s="123" customFormat="1" ht="15" customHeight="1" thickBot="1">
      <c r="A57" s="663"/>
      <c r="B57" s="663" t="s">
        <v>22</v>
      </c>
      <c r="C57" s="704">
        <v>82.92654084053396</v>
      </c>
      <c r="D57" s="704">
        <v>86.929298464598503</v>
      </c>
      <c r="E57" s="704">
        <v>88.078767303740406</v>
      </c>
      <c r="F57" s="704">
        <v>88.130143759880184</v>
      </c>
      <c r="G57" s="704">
        <v>88.329986666818002</v>
      </c>
    </row>
    <row r="58" spans="1:7" s="75" customFormat="1" ht="15" customHeight="1">
      <c r="A58" s="64" t="s">
        <v>26</v>
      </c>
      <c r="B58" s="64" t="s">
        <v>94</v>
      </c>
      <c r="C58" s="205">
        <v>56.298397999999999</v>
      </c>
      <c r="D58" s="205">
        <v>54.925708</v>
      </c>
      <c r="E58" s="205">
        <v>55.413930000000001</v>
      </c>
      <c r="F58" s="205">
        <v>55.910364999999999</v>
      </c>
      <c r="G58" s="205">
        <v>56.735019000000001</v>
      </c>
    </row>
    <row r="59" spans="1:7" s="75" customFormat="1" ht="15" customHeight="1">
      <c r="A59" s="64"/>
      <c r="B59" s="671" t="s">
        <v>95</v>
      </c>
      <c r="C59" s="205">
        <v>74.722020000000001</v>
      </c>
      <c r="D59" s="205">
        <v>73.434747000000002</v>
      </c>
      <c r="E59" s="205">
        <v>73.689385000000001</v>
      </c>
      <c r="F59" s="205">
        <v>74.236555999999993</v>
      </c>
      <c r="G59" s="205">
        <v>74.97824</v>
      </c>
    </row>
    <row r="60" spans="1:7" s="75" customFormat="1" ht="15" customHeight="1">
      <c r="A60" s="64"/>
      <c r="B60" s="671" t="s">
        <v>22</v>
      </c>
      <c r="C60" s="205">
        <v>84.123108000000002</v>
      </c>
      <c r="D60" s="205">
        <v>83.132041000000001</v>
      </c>
      <c r="E60" s="205">
        <v>83.261612</v>
      </c>
      <c r="F60" s="205">
        <v>83.730756</v>
      </c>
      <c r="G60" s="205">
        <v>84.286743999999999</v>
      </c>
    </row>
    <row r="61" spans="1:7" s="75" customFormat="1">
      <c r="A61" s="47"/>
      <c r="B61" s="47"/>
      <c r="C61" s="88"/>
      <c r="D61" s="88"/>
      <c r="E61" s="88"/>
      <c r="F61" s="88"/>
      <c r="G61" s="88"/>
    </row>
    <row r="62" spans="1:7" s="702" customFormat="1" ht="12">
      <c r="A62" s="307" t="s">
        <v>96</v>
      </c>
      <c r="B62" s="307"/>
      <c r="C62" s="701"/>
      <c r="D62" s="701"/>
      <c r="E62" s="701"/>
      <c r="F62" s="701"/>
      <c r="G62" s="701"/>
    </row>
    <row r="63" spans="1:7" s="75" customFormat="1">
      <c r="A63" s="47"/>
      <c r="B63" s="47"/>
      <c r="C63" s="88"/>
      <c r="D63" s="88"/>
      <c r="E63" s="88"/>
      <c r="F63" s="88"/>
      <c r="G63" s="88"/>
    </row>
    <row r="64" spans="1:7" s="75" customFormat="1">
      <c r="A64" s="47"/>
      <c r="B64" s="47"/>
      <c r="C64" s="88"/>
      <c r="D64" s="88"/>
      <c r="E64" s="88"/>
      <c r="F64" s="88"/>
      <c r="G64" s="88"/>
    </row>
    <row r="65" spans="1:7" s="633" customFormat="1">
      <c r="A65" s="637" t="s">
        <v>524</v>
      </c>
      <c r="B65" s="637"/>
      <c r="C65" s="616"/>
      <c r="D65" s="616"/>
      <c r="E65" s="616"/>
      <c r="F65" s="616"/>
      <c r="G65" s="616"/>
    </row>
  </sheetData>
  <conditionalFormatting sqref="C58:F60">
    <cfRule type="expression" dxfId="139" priority="8" stopIfTrue="1">
      <formula>#REF!=1</formula>
    </cfRule>
  </conditionalFormatting>
  <conditionalFormatting sqref="C55:D55">
    <cfRule type="expression" dxfId="138" priority="9" stopIfTrue="1">
      <formula>#REF!=1</formula>
    </cfRule>
  </conditionalFormatting>
  <conditionalFormatting sqref="C56:D57">
    <cfRule type="expression" dxfId="137" priority="10" stopIfTrue="1">
      <formula>#REF!=1</formula>
    </cfRule>
  </conditionalFormatting>
  <conditionalFormatting sqref="F55">
    <cfRule type="expression" dxfId="136" priority="4" stopIfTrue="1">
      <formula>#REF!=1</formula>
    </cfRule>
  </conditionalFormatting>
  <conditionalFormatting sqref="F56:F57">
    <cfRule type="expression" dxfId="135" priority="5" stopIfTrue="1">
      <formula>#REF!=1</formula>
    </cfRule>
  </conditionalFormatting>
  <conditionalFormatting sqref="E55">
    <cfRule type="expression" dxfId="134" priority="6" stopIfTrue="1">
      <formula>#REF!=1</formula>
    </cfRule>
  </conditionalFormatting>
  <conditionalFormatting sqref="E56:E57">
    <cfRule type="expression" dxfId="133" priority="7" stopIfTrue="1">
      <formula>#REF!=1</formula>
    </cfRule>
  </conditionalFormatting>
  <conditionalFormatting sqref="G58:G60">
    <cfRule type="expression" dxfId="132" priority="3" stopIfTrue="1">
      <formula>#REF!=1</formula>
    </cfRule>
  </conditionalFormatting>
  <conditionalFormatting sqref="G55">
    <cfRule type="expression" dxfId="131" priority="1" stopIfTrue="1">
      <formula>#REF!=1</formula>
    </cfRule>
  </conditionalFormatting>
  <conditionalFormatting sqref="G56:G57">
    <cfRule type="expression" dxfId="130" priority="2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>
    <oddHeader>&amp;C-19-</oddHeader>
    <oddFooter>&amp;CStatistische Ämter des Bundes und der Länder, Internationale Bildungsindikatoren, 2017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11.42578125" defaultRowHeight="12.75"/>
  <cols>
    <col min="1" max="1" width="24.42578125" style="87" customWidth="1"/>
    <col min="2" max="2" width="50.5703125" style="87" customWidth="1"/>
    <col min="3" max="4" width="8.140625" style="88" customWidth="1"/>
    <col min="5" max="7" width="8.140625" style="132" customWidth="1"/>
    <col min="8" max="16384" width="11.42578125" style="118"/>
  </cols>
  <sheetData>
    <row r="1" spans="1:7">
      <c r="A1" s="569" t="s">
        <v>421</v>
      </c>
      <c r="E1" s="5"/>
      <c r="F1" s="5"/>
      <c r="G1" s="5"/>
    </row>
    <row r="2" spans="1:7">
      <c r="E2" s="5"/>
      <c r="F2" s="5"/>
      <c r="G2" s="5"/>
    </row>
    <row r="3" spans="1:7" s="121" customFormat="1" ht="15" customHeight="1">
      <c r="A3" s="119" t="s">
        <v>129</v>
      </c>
      <c r="B3" s="119"/>
      <c r="C3" s="49"/>
      <c r="D3" s="120"/>
      <c r="E3" s="120"/>
      <c r="F3" s="120"/>
      <c r="G3" s="120"/>
    </row>
    <row r="4" spans="1:7" s="123" customFormat="1" ht="15" customHeight="1">
      <c r="A4" s="122" t="s">
        <v>130</v>
      </c>
      <c r="B4" s="122"/>
      <c r="C4" s="49"/>
      <c r="D4" s="49"/>
      <c r="E4" s="49"/>
      <c r="F4" s="49"/>
      <c r="G4" s="49"/>
    </row>
    <row r="5" spans="1:7" s="123" customFormat="1" ht="12.75" customHeight="1">
      <c r="A5" s="124"/>
      <c r="B5" s="124"/>
      <c r="C5" s="49"/>
      <c r="D5" s="49"/>
      <c r="E5" s="49"/>
      <c r="F5" s="49"/>
      <c r="G5" s="49"/>
    </row>
    <row r="6" spans="1:7" s="123" customFormat="1" ht="15" customHeight="1">
      <c r="A6" s="14" t="s">
        <v>17</v>
      </c>
      <c r="B6" s="202" t="s">
        <v>93</v>
      </c>
      <c r="C6" s="127" t="s">
        <v>553</v>
      </c>
      <c r="D6" s="128" t="s">
        <v>554</v>
      </c>
      <c r="E6" s="128">
        <v>2014</v>
      </c>
      <c r="F6" s="128">
        <v>2015</v>
      </c>
      <c r="G6" s="128">
        <v>2016</v>
      </c>
    </row>
    <row r="7" spans="1:7" s="123" customFormat="1" ht="15" customHeight="1">
      <c r="A7" s="659" t="s">
        <v>2</v>
      </c>
      <c r="B7" s="659" t="s">
        <v>94</v>
      </c>
      <c r="C7" s="203">
        <v>71.084863330988838</v>
      </c>
      <c r="D7" s="203">
        <v>72.312012838147638</v>
      </c>
      <c r="E7" s="203">
        <v>76.064592555645618</v>
      </c>
      <c r="F7" s="203">
        <v>77.338474660601307</v>
      </c>
      <c r="G7" s="203">
        <v>76.232713584342264</v>
      </c>
    </row>
    <row r="8" spans="1:7" s="123" customFormat="1" ht="15" customHeight="1">
      <c r="A8" s="659"/>
      <c r="B8" s="659" t="s">
        <v>95</v>
      </c>
      <c r="C8" s="203">
        <v>82.497608340546279</v>
      </c>
      <c r="D8" s="203">
        <v>85.179498040876837</v>
      </c>
      <c r="E8" s="203">
        <v>87.161725436941381</v>
      </c>
      <c r="F8" s="203">
        <v>86.973609595080504</v>
      </c>
      <c r="G8" s="203">
        <v>88.098962454534629</v>
      </c>
    </row>
    <row r="9" spans="1:7" s="123" customFormat="1" ht="15" customHeight="1">
      <c r="A9" s="659"/>
      <c r="B9" s="659" t="s">
        <v>22</v>
      </c>
      <c r="C9" s="203">
        <v>89.905238357188082</v>
      </c>
      <c r="D9" s="203">
        <v>92.492599171107173</v>
      </c>
      <c r="E9" s="203">
        <v>92.939249437853789</v>
      </c>
      <c r="F9" s="203">
        <v>93.425897725644674</v>
      </c>
      <c r="G9" s="203">
        <v>92.924090065719113</v>
      </c>
    </row>
    <row r="10" spans="1:7" s="123" customFormat="1" ht="15" customHeight="1">
      <c r="A10" s="660" t="s">
        <v>1</v>
      </c>
      <c r="B10" s="660" t="s">
        <v>94</v>
      </c>
      <c r="C10" s="254">
        <v>69.067837498793779</v>
      </c>
      <c r="D10" s="254">
        <v>73.841894801599523</v>
      </c>
      <c r="E10" s="254">
        <v>75.902925039550311</v>
      </c>
      <c r="F10" s="254">
        <v>77.952903440938755</v>
      </c>
      <c r="G10" s="254">
        <v>78.416132547754401</v>
      </c>
    </row>
    <row r="11" spans="1:7" s="123" customFormat="1" ht="15" customHeight="1">
      <c r="A11" s="660"/>
      <c r="B11" s="660" t="s">
        <v>95</v>
      </c>
      <c r="C11" s="254">
        <v>81.929951126329797</v>
      </c>
      <c r="D11" s="254">
        <v>84.626294576807311</v>
      </c>
      <c r="E11" s="254">
        <v>86.66136491421797</v>
      </c>
      <c r="F11" s="254">
        <v>86.656498065516516</v>
      </c>
      <c r="G11" s="254">
        <v>87.649378268921581</v>
      </c>
    </row>
    <row r="12" spans="1:7" s="123" customFormat="1" ht="15" customHeight="1">
      <c r="A12" s="660"/>
      <c r="B12" s="660" t="s">
        <v>22</v>
      </c>
      <c r="C12" s="254">
        <v>89.625243113007642</v>
      </c>
      <c r="D12" s="254">
        <v>91.791181154438561</v>
      </c>
      <c r="E12" s="254">
        <v>93.249368189915899</v>
      </c>
      <c r="F12" s="254">
        <v>92.980173573635739</v>
      </c>
      <c r="G12" s="254">
        <v>93.143148797605221</v>
      </c>
    </row>
    <row r="13" spans="1:7" s="123" customFormat="1" ht="15" customHeight="1">
      <c r="A13" s="659" t="s">
        <v>3</v>
      </c>
      <c r="B13" s="659" t="s">
        <v>94</v>
      </c>
      <c r="C13" s="203">
        <v>44.566703561429783</v>
      </c>
      <c r="D13" s="203">
        <v>50.059864307569512</v>
      </c>
      <c r="E13" s="203">
        <v>57.151527412502524</v>
      </c>
      <c r="F13" s="203">
        <v>56.381931036270103</v>
      </c>
      <c r="G13" s="203">
        <v>61.656544036913999</v>
      </c>
    </row>
    <row r="14" spans="1:7" s="123" customFormat="1" ht="15" customHeight="1">
      <c r="A14" s="659"/>
      <c r="B14" s="659" t="s">
        <v>95</v>
      </c>
      <c r="C14" s="203">
        <v>62.941520585802756</v>
      </c>
      <c r="D14" s="203">
        <v>71.316349462044826</v>
      </c>
      <c r="E14" s="203">
        <v>75.090545648860996</v>
      </c>
      <c r="F14" s="203">
        <v>75.725454668811125</v>
      </c>
      <c r="G14" s="203">
        <v>79.859284748678888</v>
      </c>
    </row>
    <row r="15" spans="1:7" s="123" customFormat="1" ht="15" customHeight="1">
      <c r="A15" s="659"/>
      <c r="B15" s="659" t="s">
        <v>22</v>
      </c>
      <c r="C15" s="203">
        <v>78.207135667151334</v>
      </c>
      <c r="D15" s="203">
        <v>85.795128116741367</v>
      </c>
      <c r="E15" s="203">
        <v>87.355270305040165</v>
      </c>
      <c r="F15" s="203">
        <v>87.895197584763366</v>
      </c>
      <c r="G15" s="203">
        <v>87.55605352618376</v>
      </c>
    </row>
    <row r="16" spans="1:7" s="123" customFormat="1" ht="15" customHeight="1">
      <c r="A16" s="660" t="s">
        <v>4</v>
      </c>
      <c r="B16" s="660" t="s">
        <v>94</v>
      </c>
      <c r="C16" s="254">
        <v>51.124144672531756</v>
      </c>
      <c r="D16" s="254">
        <v>60.729189545354714</v>
      </c>
      <c r="E16" s="254">
        <v>57.30837789661318</v>
      </c>
      <c r="F16" s="254">
        <v>58.373225658743713</v>
      </c>
      <c r="G16" s="254">
        <v>66.237975310680824</v>
      </c>
    </row>
    <row r="17" spans="1:7" s="123" customFormat="1" ht="15" customHeight="1">
      <c r="A17" s="660"/>
      <c r="B17" s="660" t="s">
        <v>95</v>
      </c>
      <c r="C17" s="254">
        <v>68.833957881357776</v>
      </c>
      <c r="D17" s="254">
        <v>77.152473054147322</v>
      </c>
      <c r="E17" s="254">
        <v>80.130334781497595</v>
      </c>
      <c r="F17" s="254">
        <v>81.675197766402988</v>
      </c>
      <c r="G17" s="254">
        <v>82.384598175445561</v>
      </c>
    </row>
    <row r="18" spans="1:7" s="123" customFormat="1" ht="15" customHeight="1">
      <c r="A18" s="660"/>
      <c r="B18" s="660" t="s">
        <v>22</v>
      </c>
      <c r="C18" s="254">
        <v>79.586926917839293</v>
      </c>
      <c r="D18" s="254">
        <v>87.37448246323703</v>
      </c>
      <c r="E18" s="254">
        <v>89.164414772426198</v>
      </c>
      <c r="F18" s="254">
        <v>89.114206658660336</v>
      </c>
      <c r="G18" s="254">
        <v>88.867632075267196</v>
      </c>
    </row>
    <row r="19" spans="1:7" s="123" customFormat="1" ht="15" customHeight="1">
      <c r="A19" s="659" t="s">
        <v>5</v>
      </c>
      <c r="B19" s="659" t="s">
        <v>94</v>
      </c>
      <c r="C19" s="203">
        <v>54.157131960335626</v>
      </c>
      <c r="D19" s="203">
        <v>63.063063063063062</v>
      </c>
      <c r="E19" s="203">
        <v>59.497852659398745</v>
      </c>
      <c r="F19" s="203">
        <v>56.385843693044244</v>
      </c>
      <c r="G19" s="203">
        <v>63.333333333333329</v>
      </c>
    </row>
    <row r="20" spans="1:7" s="123" customFormat="1" ht="15" customHeight="1">
      <c r="A20" s="659"/>
      <c r="B20" s="659" t="s">
        <v>95</v>
      </c>
      <c r="C20" s="203">
        <v>68.966565349544055</v>
      </c>
      <c r="D20" s="203">
        <v>73.526117503309223</v>
      </c>
      <c r="E20" s="203">
        <v>80.102645084879583</v>
      </c>
      <c r="F20" s="203">
        <v>79.778571725312617</v>
      </c>
      <c r="G20" s="203">
        <v>81.914966485640193</v>
      </c>
    </row>
    <row r="21" spans="1:7" s="123" customFormat="1" ht="15" customHeight="1">
      <c r="A21" s="659"/>
      <c r="B21" s="659" t="s">
        <v>22</v>
      </c>
      <c r="C21" s="203">
        <v>84.037222619899794</v>
      </c>
      <c r="D21" s="203">
        <v>84.45723684210526</v>
      </c>
      <c r="E21" s="203">
        <v>87.944003343083992</v>
      </c>
      <c r="F21" s="203">
        <v>86.89852212698608</v>
      </c>
      <c r="G21" s="203">
        <v>88.538082837537303</v>
      </c>
    </row>
    <row r="22" spans="1:7" s="123" customFormat="1" ht="15" customHeight="1">
      <c r="A22" s="660" t="s">
        <v>6</v>
      </c>
      <c r="B22" s="660" t="s">
        <v>94</v>
      </c>
      <c r="C22" s="254">
        <v>62.271570668517242</v>
      </c>
      <c r="D22" s="254">
        <v>64.363221016561965</v>
      </c>
      <c r="E22" s="254">
        <v>66.850616016427111</v>
      </c>
      <c r="F22" s="254">
        <v>69.884098284654613</v>
      </c>
      <c r="G22" s="254">
        <v>63.076556298820606</v>
      </c>
    </row>
    <row r="23" spans="1:7" s="123" customFormat="1" ht="15" customHeight="1">
      <c r="A23" s="660"/>
      <c r="B23" s="660" t="s">
        <v>95</v>
      </c>
      <c r="C23" s="254">
        <v>76.921129714678315</v>
      </c>
      <c r="D23" s="254">
        <v>79.670428731114569</v>
      </c>
      <c r="E23" s="254">
        <v>83.739774357383794</v>
      </c>
      <c r="F23" s="254">
        <v>82.871685839956072</v>
      </c>
      <c r="G23" s="254">
        <v>83.849680494179495</v>
      </c>
    </row>
    <row r="24" spans="1:7" s="123" customFormat="1" ht="15" customHeight="1">
      <c r="A24" s="660"/>
      <c r="B24" s="660" t="s">
        <v>22</v>
      </c>
      <c r="C24" s="254">
        <v>87.903109182935637</v>
      </c>
      <c r="D24" s="254">
        <v>89.576445636579137</v>
      </c>
      <c r="E24" s="254">
        <v>91.621379516273521</v>
      </c>
      <c r="F24" s="254">
        <v>91.721467151078201</v>
      </c>
      <c r="G24" s="254">
        <v>92.851223425165486</v>
      </c>
    </row>
    <row r="25" spans="1:7" s="123" customFormat="1" ht="15" customHeight="1">
      <c r="A25" s="659" t="s">
        <v>7</v>
      </c>
      <c r="B25" s="659" t="s">
        <v>94</v>
      </c>
      <c r="C25" s="203">
        <v>65.65725207050329</v>
      </c>
      <c r="D25" s="203">
        <v>68.780760058856373</v>
      </c>
      <c r="E25" s="203">
        <v>70.606823680442403</v>
      </c>
      <c r="F25" s="203">
        <v>71.832252294702812</v>
      </c>
      <c r="G25" s="203">
        <v>72.167288053169059</v>
      </c>
    </row>
    <row r="26" spans="1:7" s="123" customFormat="1" ht="15" customHeight="1">
      <c r="A26" s="659"/>
      <c r="B26" s="659" t="s">
        <v>95</v>
      </c>
      <c r="C26" s="203">
        <v>78.079775244193272</v>
      </c>
      <c r="D26" s="203">
        <v>81.824770146024889</v>
      </c>
      <c r="E26" s="203">
        <v>83.493245661120042</v>
      </c>
      <c r="F26" s="203">
        <v>83.842152682647438</v>
      </c>
      <c r="G26" s="203">
        <v>84.695445858659625</v>
      </c>
    </row>
    <row r="27" spans="1:7" s="123" customFormat="1" ht="15" customHeight="1">
      <c r="A27" s="659"/>
      <c r="B27" s="659" t="s">
        <v>22</v>
      </c>
      <c r="C27" s="203">
        <v>88.642187763042216</v>
      </c>
      <c r="D27" s="203">
        <v>91.351675988138595</v>
      </c>
      <c r="E27" s="203">
        <v>91.201539236136085</v>
      </c>
      <c r="F27" s="203">
        <v>91.285932447796299</v>
      </c>
      <c r="G27" s="203">
        <v>91.745863536485857</v>
      </c>
    </row>
    <row r="28" spans="1:7" s="123" customFormat="1" ht="15" customHeight="1">
      <c r="A28" s="660" t="s">
        <v>8</v>
      </c>
      <c r="B28" s="660" t="s">
        <v>94</v>
      </c>
      <c r="C28" s="254">
        <v>44.930362116991638</v>
      </c>
      <c r="D28" s="254">
        <v>52.857662904987258</v>
      </c>
      <c r="E28" s="254">
        <v>53.494202444374785</v>
      </c>
      <c r="F28" s="254">
        <v>51.82806619272359</v>
      </c>
      <c r="G28" s="254">
        <v>53.85342263972651</v>
      </c>
    </row>
    <row r="29" spans="1:7" s="123" customFormat="1" ht="15" customHeight="1">
      <c r="A29" s="660"/>
      <c r="B29" s="660" t="s">
        <v>95</v>
      </c>
      <c r="C29" s="254">
        <v>65.27578237241552</v>
      </c>
      <c r="D29" s="254">
        <v>72.895252080274119</v>
      </c>
      <c r="E29" s="254">
        <v>75.794082031856448</v>
      </c>
      <c r="F29" s="254">
        <v>76.996779695534855</v>
      </c>
      <c r="G29" s="254">
        <v>78.085135336132979</v>
      </c>
    </row>
    <row r="30" spans="1:7" s="123" customFormat="1" ht="15" customHeight="1">
      <c r="A30" s="660"/>
      <c r="B30" s="660" t="s">
        <v>22</v>
      </c>
      <c r="C30" s="254">
        <v>78.178000323049588</v>
      </c>
      <c r="D30" s="254">
        <v>86.465919319204659</v>
      </c>
      <c r="E30" s="254">
        <v>84.903452311293165</v>
      </c>
      <c r="F30" s="254">
        <v>86.546768240006287</v>
      </c>
      <c r="G30" s="254">
        <v>84.787715022429452</v>
      </c>
    </row>
    <row r="31" spans="1:7" s="123" customFormat="1" ht="15" customHeight="1">
      <c r="A31" s="659" t="s">
        <v>9</v>
      </c>
      <c r="B31" s="659" t="s">
        <v>94</v>
      </c>
      <c r="C31" s="203">
        <v>61.580417719835033</v>
      </c>
      <c r="D31" s="203">
        <v>65.329653712384712</v>
      </c>
      <c r="E31" s="203">
        <v>65.224891656498514</v>
      </c>
      <c r="F31" s="203">
        <v>65.95324894651803</v>
      </c>
      <c r="G31" s="203">
        <v>68.106278463056384</v>
      </c>
    </row>
    <row r="32" spans="1:7" s="123" customFormat="1" ht="15" customHeight="1">
      <c r="A32" s="659"/>
      <c r="B32" s="659" t="s">
        <v>95</v>
      </c>
      <c r="C32" s="203">
        <v>77.14007635315599</v>
      </c>
      <c r="D32" s="203">
        <v>82.02006390954341</v>
      </c>
      <c r="E32" s="203">
        <v>84.977636031270677</v>
      </c>
      <c r="F32" s="203">
        <v>84.818090195907644</v>
      </c>
      <c r="G32" s="203">
        <v>84.255815253044943</v>
      </c>
    </row>
    <row r="33" spans="1:10" s="123" customFormat="1" ht="15" customHeight="1">
      <c r="A33" s="659"/>
      <c r="B33" s="659" t="s">
        <v>22</v>
      </c>
      <c r="C33" s="203">
        <v>86.68543465527992</v>
      </c>
      <c r="D33" s="203">
        <v>90.079172725803829</v>
      </c>
      <c r="E33" s="203">
        <v>91.456373545335168</v>
      </c>
      <c r="F33" s="203">
        <v>90.940692528701163</v>
      </c>
      <c r="G33" s="203">
        <v>91.129469548820893</v>
      </c>
    </row>
    <row r="34" spans="1:10" s="123" customFormat="1" ht="15" customHeight="1">
      <c r="A34" s="660" t="s">
        <v>10</v>
      </c>
      <c r="B34" s="660" t="s">
        <v>94</v>
      </c>
      <c r="C34" s="254">
        <v>60.923469023176047</v>
      </c>
      <c r="D34" s="254">
        <v>62.853570870448507</v>
      </c>
      <c r="E34" s="254">
        <v>65.731002017484869</v>
      </c>
      <c r="F34" s="254">
        <v>65.728504212135434</v>
      </c>
      <c r="G34" s="254">
        <v>65.123659084064883</v>
      </c>
    </row>
    <row r="35" spans="1:10" s="123" customFormat="1" ht="15" customHeight="1">
      <c r="A35" s="660"/>
      <c r="B35" s="660" t="s">
        <v>95</v>
      </c>
      <c r="C35" s="254">
        <v>77.094432389177655</v>
      </c>
      <c r="D35" s="254">
        <v>80.792104448531433</v>
      </c>
      <c r="E35" s="254">
        <v>83.01953405219848</v>
      </c>
      <c r="F35" s="254">
        <v>82.575417783590879</v>
      </c>
      <c r="G35" s="254">
        <v>83.179342155715759</v>
      </c>
    </row>
    <row r="36" spans="1:10" s="123" customFormat="1" ht="15" customHeight="1">
      <c r="A36" s="660"/>
      <c r="B36" s="660" t="s">
        <v>22</v>
      </c>
      <c r="C36" s="254">
        <v>86.940762138419515</v>
      </c>
      <c r="D36" s="254">
        <v>89.997202666790983</v>
      </c>
      <c r="E36" s="254">
        <v>91.145623694702877</v>
      </c>
      <c r="F36" s="254">
        <v>90.608216703489347</v>
      </c>
      <c r="G36" s="254">
        <v>91.18285863600731</v>
      </c>
    </row>
    <row r="37" spans="1:10" s="123" customFormat="1" ht="15" customHeight="1">
      <c r="A37" s="659" t="s">
        <v>11</v>
      </c>
      <c r="B37" s="659" t="s">
        <v>94</v>
      </c>
      <c r="C37" s="203">
        <v>64.80426164519325</v>
      </c>
      <c r="D37" s="203">
        <v>69.73773151277544</v>
      </c>
      <c r="E37" s="203">
        <v>69.588483569490506</v>
      </c>
      <c r="F37" s="203">
        <v>69.774903275915875</v>
      </c>
      <c r="G37" s="203">
        <v>70.042627281460142</v>
      </c>
    </row>
    <row r="38" spans="1:10" s="123" customFormat="1" ht="15" customHeight="1">
      <c r="A38" s="659"/>
      <c r="B38" s="659" t="s">
        <v>95</v>
      </c>
      <c r="C38" s="203">
        <v>79.792442367107668</v>
      </c>
      <c r="D38" s="203">
        <v>82.871398680186715</v>
      </c>
      <c r="E38" s="203">
        <v>84.912549225937084</v>
      </c>
      <c r="F38" s="203">
        <v>85.011997765153836</v>
      </c>
      <c r="G38" s="203">
        <v>85.112268274721302</v>
      </c>
    </row>
    <row r="39" spans="1:10" s="123" customFormat="1" ht="15" customHeight="1">
      <c r="A39" s="659"/>
      <c r="B39" s="659" t="s">
        <v>22</v>
      </c>
      <c r="C39" s="203">
        <v>89.125390900837289</v>
      </c>
      <c r="D39" s="203">
        <v>91.913592047409651</v>
      </c>
      <c r="E39" s="203">
        <v>91.676626520793093</v>
      </c>
      <c r="F39" s="203">
        <v>92.453473046196692</v>
      </c>
      <c r="G39" s="203">
        <v>91.144960894662646</v>
      </c>
    </row>
    <row r="40" spans="1:10" s="123" customFormat="1" ht="15" customHeight="1">
      <c r="A40" s="660" t="s">
        <v>12</v>
      </c>
      <c r="B40" s="660" t="s">
        <v>94</v>
      </c>
      <c r="C40" s="254">
        <v>62.043010752688154</v>
      </c>
      <c r="D40" s="254">
        <v>66.97120708748615</v>
      </c>
      <c r="E40" s="254">
        <v>64.365567356064844</v>
      </c>
      <c r="F40" s="254">
        <v>61.736115058836901</v>
      </c>
      <c r="G40" s="254">
        <v>65.409285694789418</v>
      </c>
    </row>
    <row r="41" spans="1:10" s="123" customFormat="1" ht="15" customHeight="1">
      <c r="A41" s="660"/>
      <c r="B41" s="660" t="s">
        <v>95</v>
      </c>
      <c r="C41" s="254">
        <v>76.10301079341032</v>
      </c>
      <c r="D41" s="254">
        <v>78.011923735316685</v>
      </c>
      <c r="E41" s="254">
        <v>82.525052579487834</v>
      </c>
      <c r="F41" s="254">
        <v>80.386320840673037</v>
      </c>
      <c r="G41" s="254">
        <v>82.387887723558592</v>
      </c>
    </row>
    <row r="42" spans="1:10" s="123" customFormat="1" ht="15" customHeight="1">
      <c r="A42" s="660"/>
      <c r="B42" s="660" t="s">
        <v>22</v>
      </c>
      <c r="C42" s="254">
        <v>85.268051721633014</v>
      </c>
      <c r="D42" s="254">
        <v>87.095897853844065</v>
      </c>
      <c r="E42" s="254">
        <v>88.395500296033148</v>
      </c>
      <c r="F42" s="254">
        <v>91.605938352123246</v>
      </c>
      <c r="G42" s="254">
        <v>89.654046571156186</v>
      </c>
    </row>
    <row r="43" spans="1:10" s="123" customFormat="1" ht="15" customHeight="1">
      <c r="A43" s="659" t="s">
        <v>13</v>
      </c>
      <c r="B43" s="659" t="s">
        <v>94</v>
      </c>
      <c r="C43" s="203">
        <v>43.214782435922913</v>
      </c>
      <c r="D43" s="203">
        <v>51.400813375508356</v>
      </c>
      <c r="E43" s="203">
        <v>50.421229991575409</v>
      </c>
      <c r="F43" s="203">
        <v>51.522353545734823</v>
      </c>
      <c r="G43" s="203">
        <v>52.173759241572029</v>
      </c>
    </row>
    <row r="44" spans="1:10" s="123" customFormat="1" ht="15" customHeight="1">
      <c r="A44" s="659"/>
      <c r="B44" s="659" t="s">
        <v>95</v>
      </c>
      <c r="C44" s="203">
        <v>66.678448005026723</v>
      </c>
      <c r="D44" s="203">
        <v>75.832799278044419</v>
      </c>
      <c r="E44" s="203">
        <v>80.266754704522938</v>
      </c>
      <c r="F44" s="203">
        <v>80.236866507815492</v>
      </c>
      <c r="G44" s="203">
        <v>82.829486577459278</v>
      </c>
    </row>
    <row r="45" spans="1:10" s="123" customFormat="1" ht="15" customHeight="1">
      <c r="A45" s="659"/>
      <c r="B45" s="659" t="s">
        <v>22</v>
      </c>
      <c r="C45" s="203">
        <v>80.009105029189669</v>
      </c>
      <c r="D45" s="203">
        <v>86.86856376820424</v>
      </c>
      <c r="E45" s="203">
        <v>90.285500093708976</v>
      </c>
      <c r="F45" s="203">
        <v>89.907126725522673</v>
      </c>
      <c r="G45" s="203">
        <v>90.186703945324652</v>
      </c>
      <c r="J45" s="705"/>
    </row>
    <row r="46" spans="1:10" s="123" customFormat="1" ht="15" customHeight="1">
      <c r="A46" s="660" t="s">
        <v>14</v>
      </c>
      <c r="B46" s="660" t="s">
        <v>94</v>
      </c>
      <c r="C46" s="254">
        <v>52.313604919292843</v>
      </c>
      <c r="D46" s="254">
        <v>51.102843475950031</v>
      </c>
      <c r="E46" s="254">
        <v>50.732501356483994</v>
      </c>
      <c r="F46" s="254">
        <v>52.993516655488506</v>
      </c>
      <c r="G46" s="254">
        <v>52.205336894088731</v>
      </c>
    </row>
    <row r="47" spans="1:10" s="123" customFormat="1" ht="15" customHeight="1">
      <c r="A47" s="660"/>
      <c r="B47" s="660" t="s">
        <v>95</v>
      </c>
      <c r="C47" s="254">
        <v>66.751151565909254</v>
      </c>
      <c r="D47" s="254">
        <v>76.532860908265988</v>
      </c>
      <c r="E47" s="254">
        <v>78.782042767963873</v>
      </c>
      <c r="F47" s="254">
        <v>78.75003645876572</v>
      </c>
      <c r="G47" s="254">
        <v>79.985013479001125</v>
      </c>
    </row>
    <row r="48" spans="1:10" s="123" customFormat="1" ht="15" customHeight="1">
      <c r="A48" s="660"/>
      <c r="B48" s="660" t="s">
        <v>22</v>
      </c>
      <c r="C48" s="254">
        <v>80.423311444652938</v>
      </c>
      <c r="D48" s="254">
        <v>84.58626643644574</v>
      </c>
      <c r="E48" s="254">
        <v>86.482875026373165</v>
      </c>
      <c r="F48" s="254">
        <v>89.472024764962171</v>
      </c>
      <c r="G48" s="254">
        <v>88.638002855586819</v>
      </c>
    </row>
    <row r="49" spans="1:7" s="123" customFormat="1" ht="15" customHeight="1">
      <c r="A49" s="659" t="s">
        <v>15</v>
      </c>
      <c r="B49" s="659" t="s">
        <v>94</v>
      </c>
      <c r="C49" s="203">
        <v>57.532084998948044</v>
      </c>
      <c r="D49" s="203">
        <v>65.704387990762143</v>
      </c>
      <c r="E49" s="203">
        <v>66.316894018887723</v>
      </c>
      <c r="F49" s="203">
        <v>65.165585142089952</v>
      </c>
      <c r="G49" s="203">
        <v>63.51352961502257</v>
      </c>
    </row>
    <row r="50" spans="1:7" s="123" customFormat="1" ht="15" customHeight="1">
      <c r="A50" s="659"/>
      <c r="B50" s="659" t="s">
        <v>95</v>
      </c>
      <c r="C50" s="203">
        <v>78.564330267470154</v>
      </c>
      <c r="D50" s="203">
        <v>81.125281320330089</v>
      </c>
      <c r="E50" s="203">
        <v>85.364353346954033</v>
      </c>
      <c r="F50" s="203">
        <v>86.5802536990508</v>
      </c>
      <c r="G50" s="203">
        <v>85.193394682442573</v>
      </c>
    </row>
    <row r="51" spans="1:7" s="123" customFormat="1" ht="15" customHeight="1">
      <c r="A51" s="659"/>
      <c r="B51" s="659" t="s">
        <v>22</v>
      </c>
      <c r="C51" s="203">
        <v>86.181292669556981</v>
      </c>
      <c r="D51" s="203">
        <v>89.660034466551778</v>
      </c>
      <c r="E51" s="203">
        <v>91.298057048367113</v>
      </c>
      <c r="F51" s="203">
        <v>91.126648849909827</v>
      </c>
      <c r="G51" s="203">
        <v>90.49848354490004</v>
      </c>
    </row>
    <row r="52" spans="1:7" s="123" customFormat="1" ht="15" customHeight="1">
      <c r="A52" s="660" t="s">
        <v>16</v>
      </c>
      <c r="B52" s="660" t="s">
        <v>94</v>
      </c>
      <c r="C52" s="254">
        <v>56.274319066147861</v>
      </c>
      <c r="D52" s="254">
        <v>61.422484431333977</v>
      </c>
      <c r="E52" s="254">
        <v>56.39067524115756</v>
      </c>
      <c r="F52" s="254">
        <v>59.104821576464659</v>
      </c>
      <c r="G52" s="254">
        <v>53.359198189460081</v>
      </c>
    </row>
    <row r="53" spans="1:7" s="123" customFormat="1" ht="15" customHeight="1">
      <c r="A53" s="660"/>
      <c r="B53" s="660" t="s">
        <v>95</v>
      </c>
      <c r="C53" s="254">
        <v>68.612266360724703</v>
      </c>
      <c r="D53" s="254">
        <v>78.283147487698074</v>
      </c>
      <c r="E53" s="254">
        <v>81.722372779283347</v>
      </c>
      <c r="F53" s="254">
        <v>80.119122718963411</v>
      </c>
      <c r="G53" s="254">
        <v>82.206523910629571</v>
      </c>
    </row>
    <row r="54" spans="1:7" s="123" customFormat="1" ht="15" customHeight="1">
      <c r="A54" s="660"/>
      <c r="B54" s="660" t="s">
        <v>22</v>
      </c>
      <c r="C54" s="254">
        <v>79.939301972685868</v>
      </c>
      <c r="D54" s="254">
        <v>89.230769230769212</v>
      </c>
      <c r="E54" s="254">
        <v>88.250173907544436</v>
      </c>
      <c r="F54" s="254">
        <v>87.823129710726803</v>
      </c>
      <c r="G54" s="254">
        <v>87.53273276283312</v>
      </c>
    </row>
    <row r="55" spans="1:7" s="123" customFormat="1" ht="15" customHeight="1">
      <c r="A55" s="64" t="s">
        <v>0</v>
      </c>
      <c r="B55" s="64" t="s">
        <v>94</v>
      </c>
      <c r="C55" s="205">
        <v>62.194812847074786</v>
      </c>
      <c r="D55" s="205">
        <v>65.508826285692422</v>
      </c>
      <c r="E55" s="205">
        <v>67.361789156892755</v>
      </c>
      <c r="F55" s="205">
        <v>67.967211280649593</v>
      </c>
      <c r="G55" s="205">
        <v>68.387282268748578</v>
      </c>
    </row>
    <row r="56" spans="1:7" s="123" customFormat="1" ht="15" customHeight="1">
      <c r="A56" s="64"/>
      <c r="B56" s="64" t="s">
        <v>95</v>
      </c>
      <c r="C56" s="205">
        <v>76.283221593595869</v>
      </c>
      <c r="D56" s="205">
        <v>80.847332252513297</v>
      </c>
      <c r="E56" s="205">
        <v>83.506915889010614</v>
      </c>
      <c r="F56" s="205">
        <v>83.465003170535596</v>
      </c>
      <c r="G56" s="205">
        <v>84.372182898393888</v>
      </c>
    </row>
    <row r="57" spans="1:7" s="123" customFormat="1" ht="15" customHeight="1" thickBot="1">
      <c r="A57" s="663"/>
      <c r="B57" s="663" t="s">
        <v>22</v>
      </c>
      <c r="C57" s="704">
        <v>86.309906629848669</v>
      </c>
      <c r="D57" s="704">
        <v>90.135853514471336</v>
      </c>
      <c r="E57" s="704">
        <v>91.262908956944401</v>
      </c>
      <c r="F57" s="704">
        <v>91.294161951334232</v>
      </c>
      <c r="G57" s="704">
        <v>91.289454085737589</v>
      </c>
    </row>
    <row r="58" spans="1:7" s="75" customFormat="1" ht="15" customHeight="1">
      <c r="A58" s="64" t="s">
        <v>26</v>
      </c>
      <c r="B58" s="64" t="s">
        <v>94</v>
      </c>
      <c r="C58" s="205">
        <v>67.885941000000003</v>
      </c>
      <c r="D58" s="205">
        <v>64.984361000000007</v>
      </c>
      <c r="E58" s="205">
        <v>65.068534</v>
      </c>
      <c r="F58" s="205">
        <v>66.033779999999993</v>
      </c>
      <c r="G58" s="205">
        <v>66.538561000000001</v>
      </c>
    </row>
    <row r="59" spans="1:7" s="75" customFormat="1" ht="15" customHeight="1">
      <c r="A59" s="64"/>
      <c r="B59" s="671" t="s">
        <v>95</v>
      </c>
      <c r="C59" s="205">
        <v>82.492559999999997</v>
      </c>
      <c r="D59" s="205">
        <v>79.963724999999997</v>
      </c>
      <c r="E59" s="205">
        <v>80.398015000000001</v>
      </c>
      <c r="F59" s="205">
        <v>81.050876000000002</v>
      </c>
      <c r="G59" s="205">
        <v>81.453400999999999</v>
      </c>
    </row>
    <row r="60" spans="1:7" s="75" customFormat="1" ht="15" customHeight="1">
      <c r="A60" s="64"/>
      <c r="B60" s="671" t="s">
        <v>22</v>
      </c>
      <c r="C60" s="205">
        <v>88.538319000000001</v>
      </c>
      <c r="D60" s="205">
        <v>87.430341999999996</v>
      </c>
      <c r="E60" s="205">
        <v>87.853677000000005</v>
      </c>
      <c r="F60" s="205">
        <v>88.434206000000003</v>
      </c>
      <c r="G60" s="205">
        <v>88.759910000000005</v>
      </c>
    </row>
    <row r="61" spans="1:7" s="75" customFormat="1">
      <c r="A61" s="47"/>
      <c r="B61" s="47"/>
      <c r="C61" s="88"/>
      <c r="D61" s="88"/>
      <c r="E61" s="88"/>
      <c r="F61" s="88"/>
      <c r="G61" s="88"/>
    </row>
    <row r="62" spans="1:7" s="75" customFormat="1">
      <c r="A62" s="307" t="s">
        <v>96</v>
      </c>
      <c r="B62" s="47"/>
      <c r="C62" s="88"/>
      <c r="D62" s="88"/>
      <c r="E62" s="88"/>
      <c r="F62" s="88"/>
      <c r="G62" s="88"/>
    </row>
    <row r="63" spans="1:7" s="75" customFormat="1">
      <c r="A63" s="47"/>
      <c r="B63" s="47"/>
      <c r="C63" s="88"/>
      <c r="D63" s="88"/>
      <c r="E63" s="88"/>
      <c r="F63" s="88"/>
      <c r="G63" s="88"/>
    </row>
    <row r="64" spans="1:7" s="75" customFormat="1">
      <c r="A64" s="47"/>
      <c r="B64" s="47"/>
      <c r="C64" s="88"/>
      <c r="D64" s="88"/>
      <c r="E64" s="88"/>
      <c r="F64" s="88"/>
      <c r="G64" s="88"/>
    </row>
    <row r="65" spans="1:7" s="633" customFormat="1">
      <c r="A65" s="637" t="s">
        <v>524</v>
      </c>
      <c r="B65" s="637"/>
      <c r="C65" s="616"/>
      <c r="D65" s="616"/>
      <c r="E65" s="616"/>
      <c r="F65" s="616"/>
      <c r="G65" s="616"/>
    </row>
  </sheetData>
  <conditionalFormatting sqref="C55:D55">
    <cfRule type="expression" dxfId="129" priority="8" stopIfTrue="1">
      <formula>#REF!=1</formula>
    </cfRule>
  </conditionalFormatting>
  <conditionalFormatting sqref="C56:D57">
    <cfRule type="expression" dxfId="128" priority="9" stopIfTrue="1">
      <formula>#REF!=1</formula>
    </cfRule>
  </conditionalFormatting>
  <conditionalFormatting sqref="C58:G60">
    <cfRule type="expression" dxfId="127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>
    <oddHeader>&amp;C-20-</oddHeader>
    <oddFooter>&amp;CStatistische Ämter des Bundes und der Länder, Internationale Bildungsindikatoren, 2017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ADADAB8B-9202-47CF-9D89-BD17B4A6BBD2}">
            <xm:f>'[A5-2_Tab_Erwerbsbeteiligung_Zeitreihe.xlsx]Tab_A5-2a'!#REF!=1</xm:f>
            <x14:dxf>
              <fill>
                <patternFill>
                  <bgColor indexed="11"/>
                </patternFill>
              </fill>
            </x14:dxf>
          </x14:cfRule>
          <xm:sqref>F55</xm:sqref>
        </x14:conditionalFormatting>
        <x14:conditionalFormatting xmlns:xm="http://schemas.microsoft.com/office/excel/2006/main">
          <x14:cfRule type="expression" priority="5" stopIfTrue="1" id="{A508BCAE-857C-4462-BC71-02F81E7B2935}">
            <xm:f>'[A5-2_Tab_Erwerbsbeteiligung_Zeitreihe.xlsx]Tab_A5-2a'!#REF!=1</xm:f>
            <x14:dxf>
              <fill>
                <patternFill>
                  <bgColor indexed="11"/>
                </patternFill>
              </fill>
            </x14:dxf>
          </x14:cfRule>
          <xm:sqref>F56:F57</xm:sqref>
        </x14:conditionalFormatting>
        <x14:conditionalFormatting xmlns:xm="http://schemas.microsoft.com/office/excel/2006/main">
          <x14:cfRule type="expression" priority="6" stopIfTrue="1" id="{6D51A47C-06D9-4880-AB85-DC9AB546E25A}">
            <xm:f>'[A5-2_Tab_Erwerbsbeteiligung_Zeitreihe.xlsx]Tab_A5-2a'!#REF!=1</xm:f>
            <x14:dxf>
              <fill>
                <patternFill>
                  <bgColor indexed="11"/>
                </patternFill>
              </fill>
            </x14:dxf>
          </x14:cfRule>
          <xm:sqref>E55</xm:sqref>
        </x14:conditionalFormatting>
        <x14:conditionalFormatting xmlns:xm="http://schemas.microsoft.com/office/excel/2006/main">
          <x14:cfRule type="expression" priority="7" stopIfTrue="1" id="{0D1E9397-809F-40CB-A9DF-613315C73ED4}">
            <xm:f>'[A5-2_Tab_Erwerbsbeteiligung_Zeitreihe.xlsx]Tab_A5-2a'!#REF!=1</xm:f>
            <x14:dxf>
              <fill>
                <patternFill>
                  <bgColor indexed="11"/>
                </patternFill>
              </fill>
            </x14:dxf>
          </x14:cfRule>
          <xm:sqref>E56:E57</xm:sqref>
        </x14:conditionalFormatting>
        <x14:conditionalFormatting xmlns:xm="http://schemas.microsoft.com/office/excel/2006/main">
          <x14:cfRule type="expression" priority="2" stopIfTrue="1" id="{97938589-5E9A-49A4-BBA8-11AB6B75D96C}">
            <xm:f>'[A5-2_Tab_Erwerbsbeteiligung_Zeitreihe.xlsx]Tab_A5-2a'!#REF!=1</xm:f>
            <x14:dxf>
              <fill>
                <patternFill>
                  <bgColor indexed="11"/>
                </patternFill>
              </fill>
            </x14:dxf>
          </x14:cfRule>
          <xm:sqref>G55</xm:sqref>
        </x14:conditionalFormatting>
        <x14:conditionalFormatting xmlns:xm="http://schemas.microsoft.com/office/excel/2006/main">
          <x14:cfRule type="expression" priority="3" stopIfTrue="1" id="{D087C11F-8F25-4475-9D42-5D8F5E801462}">
            <xm:f>'[A5-2_Tab_Erwerbsbeteiligung_Zeitreihe.xlsx]Tab_A5-2a'!#REF!=1</xm:f>
            <x14:dxf>
              <fill>
                <patternFill>
                  <bgColor indexed="11"/>
                </patternFill>
              </fill>
            </x14:dxf>
          </x14:cfRule>
          <xm:sqref>G56:G57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showGridLines="0" zoomScaleNormal="100" workbookViewId="0">
      <selection sqref="A1:B1"/>
    </sheetView>
  </sheetViews>
  <sheetFormatPr baseColWidth="10" defaultRowHeight="12.75"/>
  <cols>
    <col min="1" max="2" width="11.42578125" style="568" customWidth="1"/>
    <col min="3" max="6" width="11.42578125" style="568"/>
    <col min="7" max="7" width="13.28515625" style="568" customWidth="1"/>
    <col min="8" max="16384" width="11.42578125" style="568"/>
  </cols>
  <sheetData>
    <row r="1" spans="1:7">
      <c r="A1" s="803" t="s">
        <v>421</v>
      </c>
      <c r="B1" s="802"/>
    </row>
    <row r="2" spans="1:7">
      <c r="A2" s="571"/>
      <c r="B2" s="571"/>
      <c r="C2" s="571"/>
      <c r="D2" s="571"/>
      <c r="E2" s="571"/>
      <c r="F2" s="571"/>
      <c r="G2" s="571"/>
    </row>
    <row r="3" spans="1:7" ht="15.75">
      <c r="A3" s="572" t="s">
        <v>422</v>
      </c>
      <c r="B3" s="573"/>
      <c r="C3" s="573"/>
      <c r="D3" s="573"/>
      <c r="E3" s="573"/>
      <c r="F3" s="573"/>
      <c r="G3" s="573"/>
    </row>
    <row r="4" spans="1:7">
      <c r="A4" s="571"/>
      <c r="B4" s="571"/>
      <c r="C4" s="571"/>
      <c r="D4" s="571"/>
      <c r="E4" s="571"/>
      <c r="F4" s="571"/>
      <c r="G4" s="571"/>
    </row>
    <row r="5" spans="1:7">
      <c r="A5" s="571"/>
      <c r="B5" s="571"/>
      <c r="C5" s="571"/>
      <c r="D5" s="571"/>
      <c r="E5" s="571"/>
      <c r="F5" s="571"/>
      <c r="G5" s="571"/>
    </row>
    <row r="6" spans="1:7">
      <c r="A6" s="571"/>
      <c r="B6" s="571"/>
      <c r="C6" s="571"/>
      <c r="D6" s="571"/>
      <c r="E6" s="571"/>
      <c r="F6" s="571"/>
      <c r="G6" s="571"/>
    </row>
    <row r="7" spans="1:7">
      <c r="A7" s="571"/>
      <c r="B7" s="571"/>
      <c r="C7" s="571"/>
      <c r="D7" s="571"/>
      <c r="E7" s="571"/>
      <c r="F7" s="571"/>
      <c r="G7" s="571"/>
    </row>
    <row r="8" spans="1:7">
      <c r="A8" s="574" t="s">
        <v>423</v>
      </c>
      <c r="B8" s="575"/>
      <c r="C8" s="575"/>
      <c r="D8" s="575"/>
      <c r="E8" s="575"/>
      <c r="F8" s="575"/>
      <c r="G8" s="575"/>
    </row>
    <row r="9" spans="1:7">
      <c r="A9" s="576" t="s">
        <v>424</v>
      </c>
      <c r="B9" s="571"/>
      <c r="C9" s="571"/>
      <c r="D9" s="571"/>
      <c r="E9" s="571"/>
      <c r="F9" s="571"/>
      <c r="G9" s="571"/>
    </row>
    <row r="10" spans="1:7">
      <c r="A10" s="576"/>
      <c r="B10" s="571"/>
      <c r="C10" s="571"/>
      <c r="D10" s="571"/>
      <c r="E10" s="571"/>
      <c r="F10" s="571"/>
      <c r="G10" s="571"/>
    </row>
    <row r="11" spans="1:7">
      <c r="A11" s="576"/>
      <c r="B11" s="571"/>
      <c r="C11" s="571"/>
      <c r="D11" s="571"/>
      <c r="E11" s="571"/>
      <c r="F11" s="571"/>
      <c r="G11" s="571"/>
    </row>
    <row r="12" spans="1:7">
      <c r="A12" s="574" t="s">
        <v>425</v>
      </c>
      <c r="B12" s="575"/>
      <c r="C12" s="575"/>
      <c r="D12" s="575"/>
      <c r="E12" s="575"/>
      <c r="F12" s="575"/>
      <c r="G12" s="575"/>
    </row>
    <row r="13" spans="1:7">
      <c r="A13" s="576" t="s">
        <v>426</v>
      </c>
      <c r="B13" s="571"/>
      <c r="C13" s="571"/>
      <c r="D13" s="571"/>
      <c r="E13" s="571"/>
      <c r="F13" s="571"/>
      <c r="G13" s="571"/>
    </row>
    <row r="14" spans="1:7">
      <c r="A14" s="576" t="s">
        <v>427</v>
      </c>
      <c r="B14" s="571"/>
      <c r="C14" s="571"/>
      <c r="D14" s="571"/>
      <c r="E14" s="571"/>
      <c r="F14" s="571"/>
      <c r="G14" s="571"/>
    </row>
    <row r="15" spans="1:7">
      <c r="A15" s="799" t="s">
        <v>428</v>
      </c>
      <c r="B15" s="799"/>
      <c r="C15" s="800"/>
      <c r="D15" s="571"/>
      <c r="E15" s="571"/>
      <c r="F15" s="571"/>
      <c r="G15" s="571"/>
    </row>
    <row r="16" spans="1:7">
      <c r="A16" s="578" t="s">
        <v>429</v>
      </c>
      <c r="B16" s="571"/>
      <c r="C16" s="571"/>
      <c r="D16" s="571"/>
      <c r="E16" s="571"/>
      <c r="F16" s="571"/>
      <c r="G16" s="571"/>
    </row>
    <row r="17" spans="1:7">
      <c r="A17" s="576"/>
      <c r="B17" s="571"/>
      <c r="C17" s="571"/>
      <c r="D17" s="571"/>
      <c r="E17" s="571"/>
      <c r="F17" s="571"/>
      <c r="G17" s="571"/>
    </row>
    <row r="18" spans="1:7">
      <c r="A18" s="576"/>
      <c r="B18" s="571"/>
      <c r="C18" s="571"/>
      <c r="D18" s="571"/>
      <c r="E18" s="571"/>
      <c r="F18" s="571"/>
      <c r="G18" s="571"/>
    </row>
    <row r="19" spans="1:7">
      <c r="A19" s="574" t="s">
        <v>430</v>
      </c>
      <c r="B19" s="579"/>
      <c r="C19" s="575"/>
      <c r="D19" s="575"/>
      <c r="E19" s="575"/>
      <c r="F19" s="575"/>
      <c r="G19" s="575"/>
    </row>
    <row r="20" spans="1:7">
      <c r="A20" s="576" t="s">
        <v>426</v>
      </c>
      <c r="B20" s="580"/>
      <c r="C20" s="571"/>
      <c r="D20" s="571"/>
      <c r="E20" s="571"/>
      <c r="F20" s="571"/>
      <c r="G20" s="571"/>
    </row>
    <row r="21" spans="1:7">
      <c r="A21" s="576" t="s">
        <v>431</v>
      </c>
      <c r="B21" s="580"/>
      <c r="C21" s="571"/>
      <c r="D21" s="571"/>
      <c r="E21" s="571"/>
      <c r="F21" s="571"/>
      <c r="G21" s="571"/>
    </row>
    <row r="22" spans="1:7">
      <c r="A22" s="799" t="s">
        <v>481</v>
      </c>
      <c r="B22" s="799"/>
      <c r="C22" s="800"/>
      <c r="D22" s="571"/>
      <c r="E22" s="571"/>
      <c r="F22" s="571"/>
      <c r="G22" s="571"/>
    </row>
    <row r="23" spans="1:7">
      <c r="A23" s="581" t="s">
        <v>432</v>
      </c>
      <c r="B23" s="579"/>
      <c r="C23" s="575"/>
      <c r="D23" s="575"/>
      <c r="E23" s="575"/>
      <c r="F23" s="575"/>
      <c r="G23" s="575"/>
    </row>
    <row r="24" spans="1:7">
      <c r="A24" s="571"/>
      <c r="B24" s="571"/>
      <c r="C24" s="571"/>
      <c r="D24" s="571"/>
      <c r="E24" s="571"/>
      <c r="F24" s="571"/>
      <c r="G24" s="571"/>
    </row>
    <row r="25" spans="1:7">
      <c r="A25" s="571"/>
      <c r="B25" s="571"/>
      <c r="C25" s="571"/>
      <c r="D25" s="571"/>
      <c r="E25" s="571"/>
      <c r="F25" s="571"/>
      <c r="G25" s="571"/>
    </row>
    <row r="26" spans="1:7">
      <c r="A26" s="582"/>
      <c r="B26" s="571"/>
      <c r="C26" s="571"/>
      <c r="D26" s="571"/>
      <c r="E26" s="571"/>
      <c r="F26" s="571"/>
      <c r="G26" s="571"/>
    </row>
    <row r="27" spans="1:7">
      <c r="A27" s="576" t="s">
        <v>482</v>
      </c>
      <c r="B27" s="571"/>
      <c r="C27" s="571"/>
      <c r="D27" s="571"/>
      <c r="E27" s="571"/>
      <c r="F27" s="571"/>
      <c r="G27" s="576"/>
    </row>
    <row r="28" spans="1:7">
      <c r="A28" s="576" t="s">
        <v>483</v>
      </c>
      <c r="B28" s="571"/>
      <c r="C28" s="571"/>
      <c r="D28" s="571"/>
      <c r="E28" s="571"/>
      <c r="F28" s="571"/>
      <c r="G28" s="571"/>
    </row>
    <row r="29" spans="1:7">
      <c r="A29" s="577" t="s">
        <v>484</v>
      </c>
      <c r="B29" s="571"/>
      <c r="C29" s="571"/>
      <c r="D29" s="571"/>
      <c r="E29" s="571"/>
      <c r="F29" s="571"/>
      <c r="G29" s="571"/>
    </row>
    <row r="30" spans="1:7">
      <c r="A30" s="576"/>
      <c r="B30" s="571"/>
      <c r="C30" s="571"/>
      <c r="D30" s="571"/>
      <c r="E30" s="571"/>
      <c r="F30" s="571"/>
      <c r="G30" s="571"/>
    </row>
    <row r="31" spans="1:7">
      <c r="A31" s="571" t="s">
        <v>552</v>
      </c>
      <c r="B31" s="571"/>
      <c r="C31" s="571"/>
      <c r="D31" s="571"/>
      <c r="E31" s="571"/>
      <c r="F31" s="571"/>
      <c r="G31" s="571"/>
    </row>
    <row r="32" spans="1:7">
      <c r="A32" s="576"/>
      <c r="B32" s="571"/>
      <c r="C32" s="571"/>
      <c r="D32" s="571"/>
      <c r="E32" s="571"/>
      <c r="F32" s="571"/>
      <c r="G32" s="571"/>
    </row>
    <row r="33" spans="1:17" customFormat="1" ht="37.5" customHeight="1">
      <c r="A33" s="801" t="s">
        <v>433</v>
      </c>
      <c r="B33" s="802"/>
      <c r="C33" s="802"/>
      <c r="D33" s="802"/>
      <c r="E33" s="802"/>
      <c r="F33" s="802"/>
    </row>
    <row r="34" spans="1:17" customFormat="1">
      <c r="A34" s="571"/>
      <c r="B34" s="571"/>
      <c r="C34" s="571"/>
      <c r="D34" s="571"/>
      <c r="E34" s="571"/>
      <c r="F34" s="571"/>
    </row>
    <row r="35" spans="1:17" customFormat="1">
      <c r="A35" s="571"/>
      <c r="B35" s="571"/>
      <c r="C35" s="571"/>
      <c r="D35" s="571"/>
      <c r="E35" s="571"/>
      <c r="F35" s="571"/>
    </row>
    <row r="36" spans="1:17">
      <c r="A36" s="583" t="s">
        <v>434</v>
      </c>
      <c r="B36" s="584"/>
      <c r="C36" s="575"/>
      <c r="D36" s="575"/>
      <c r="E36" s="575"/>
      <c r="F36" s="575"/>
      <c r="G36" s="575"/>
    </row>
    <row r="37" spans="1:17">
      <c r="A37" s="581" t="s">
        <v>435</v>
      </c>
      <c r="B37" s="571"/>
      <c r="C37" s="571"/>
      <c r="D37" s="571"/>
      <c r="E37" s="571"/>
      <c r="F37" s="571"/>
      <c r="G37" s="571"/>
    </row>
    <row r="38" spans="1:17">
      <c r="A38" s="571"/>
      <c r="B38" s="571"/>
      <c r="C38" s="571"/>
      <c r="D38" s="571"/>
      <c r="E38" s="571"/>
      <c r="F38" s="571"/>
      <c r="G38" s="571"/>
    </row>
    <row r="39" spans="1:17">
      <c r="A39" s="571"/>
      <c r="B39" s="571"/>
      <c r="C39" s="571"/>
      <c r="D39" s="571"/>
      <c r="E39" s="571"/>
      <c r="F39" s="571"/>
      <c r="G39" s="571"/>
      <c r="Q39" s="585"/>
    </row>
    <row r="40" spans="1:17">
      <c r="A40" s="574" t="s">
        <v>485</v>
      </c>
      <c r="B40" s="575"/>
      <c r="C40" s="586"/>
      <c r="D40" s="575"/>
      <c r="E40" s="575"/>
      <c r="F40" s="575"/>
      <c r="G40" s="575"/>
      <c r="Q40" s="585"/>
    </row>
    <row r="41" spans="1:17">
      <c r="A41" s="574"/>
      <c r="B41" s="571"/>
      <c r="C41" s="571"/>
      <c r="D41" s="571"/>
      <c r="E41" s="571"/>
      <c r="F41" s="571"/>
      <c r="G41" s="571"/>
      <c r="Q41" s="585"/>
    </row>
    <row r="42" spans="1:17">
      <c r="A42" s="576" t="s">
        <v>486</v>
      </c>
      <c r="B42" s="576"/>
      <c r="C42" s="587"/>
      <c r="D42" s="571"/>
      <c r="E42" s="571"/>
      <c r="F42" s="571"/>
      <c r="G42" s="571"/>
      <c r="Q42" s="585"/>
    </row>
    <row r="43" spans="1:17">
      <c r="A43" s="576" t="s">
        <v>436</v>
      </c>
      <c r="B43" s="576"/>
      <c r="C43" s="571"/>
      <c r="D43" s="571"/>
      <c r="E43" s="571"/>
      <c r="F43" s="571"/>
      <c r="G43" s="571"/>
      <c r="Q43" s="585"/>
    </row>
    <row r="44" spans="1:17">
      <c r="A44" s="576"/>
      <c r="B44" s="576"/>
      <c r="C44" s="571"/>
      <c r="D44" s="571"/>
      <c r="E44" s="571"/>
      <c r="F44" s="571"/>
      <c r="G44" s="571"/>
      <c r="Q44" s="585"/>
    </row>
    <row r="45" spans="1:17">
      <c r="A45" s="588" t="s">
        <v>437</v>
      </c>
      <c r="B45" s="571"/>
      <c r="C45" s="571"/>
      <c r="D45" s="571"/>
      <c r="E45" s="571"/>
      <c r="F45" s="571"/>
      <c r="G45" s="571"/>
      <c r="Q45" s="585"/>
    </row>
    <row r="46" spans="1:17">
      <c r="Q46" s="585"/>
    </row>
    <row r="47" spans="1:17">
      <c r="Q47" s="585"/>
    </row>
    <row r="48" spans="1:17">
      <c r="Q48" s="585"/>
    </row>
    <row r="49" spans="13:20">
      <c r="Q49" s="585"/>
    </row>
    <row r="50" spans="13:20">
      <c r="Q50" s="585"/>
    </row>
    <row r="51" spans="13:20">
      <c r="Q51" s="585"/>
    </row>
    <row r="52" spans="13:20">
      <c r="Q52" s="585"/>
    </row>
    <row r="53" spans="13:20">
      <c r="Q53" s="585"/>
    </row>
    <row r="54" spans="13:20">
      <c r="Q54" s="585"/>
    </row>
    <row r="55" spans="13:20">
      <c r="Q55" s="585"/>
    </row>
    <row r="56" spans="13:20">
      <c r="Q56" s="585"/>
    </row>
    <row r="57" spans="13:20">
      <c r="Q57" s="585"/>
    </row>
    <row r="58" spans="13:20">
      <c r="Q58" s="585"/>
    </row>
    <row r="59" spans="13:20">
      <c r="M59" s="585"/>
      <c r="R59" s="585"/>
      <c r="S59" s="585"/>
      <c r="T59" s="585"/>
    </row>
    <row r="60" spans="13:20">
      <c r="M60" s="585"/>
      <c r="R60" s="585"/>
      <c r="S60" s="585"/>
      <c r="T60" s="585"/>
    </row>
    <row r="61" spans="13:20">
      <c r="M61" s="585"/>
      <c r="R61" s="585"/>
      <c r="S61" s="585"/>
      <c r="T61" s="585"/>
    </row>
    <row r="62" spans="13:20">
      <c r="M62" s="585"/>
      <c r="R62" s="585"/>
      <c r="S62" s="585"/>
      <c r="T62" s="585"/>
    </row>
    <row r="63" spans="13:20">
      <c r="M63" s="585"/>
      <c r="R63" s="585"/>
      <c r="S63" s="585"/>
      <c r="T63" s="585"/>
    </row>
    <row r="64" spans="13:20">
      <c r="M64" s="585"/>
      <c r="R64" s="585"/>
      <c r="S64" s="585"/>
      <c r="T64" s="585"/>
    </row>
    <row r="65" spans="13:20">
      <c r="M65" s="585"/>
      <c r="R65" s="585"/>
      <c r="S65" s="585"/>
      <c r="T65" s="585"/>
    </row>
    <row r="66" spans="13:20">
      <c r="M66" s="585"/>
      <c r="R66" s="585"/>
      <c r="S66" s="585"/>
      <c r="T66" s="585"/>
    </row>
    <row r="67" spans="13:20">
      <c r="M67" s="585"/>
      <c r="R67" s="585"/>
      <c r="S67" s="585"/>
      <c r="T67" s="585"/>
    </row>
  </sheetData>
  <mergeCells count="4">
    <mergeCell ref="A15:C15"/>
    <mergeCell ref="A22:C22"/>
    <mergeCell ref="A33:F33"/>
    <mergeCell ref="A1:B1"/>
  </mergeCells>
  <hyperlinks>
    <hyperlink ref="A1" location="Inhalt!A1" display="Zurück "/>
    <hyperlink ref="A16" r:id="rId1"/>
    <hyperlink ref="A23" r:id="rId2"/>
    <hyperlink ref="A37" r:id="rId3"/>
  </hyperlinks>
  <pageMargins left="0.59055118110236227" right="0.39370078740157483" top="0.59055118110236227" bottom="0.59055118110236227" header="0" footer="0"/>
  <pageSetup paperSize="9" orientation="portrait" horizontalDpi="1200" verticalDpi="1200" r:id="rId4"/>
  <headerFooter alignWithMargins="0">
    <oddHeader>&amp;C&amp;8-2-</oddHeader>
    <oddFooter>&amp;C&amp;8Statistische Ämter des Bundes und der Länder, Internationale Bildungsindikatoren, 2017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11.42578125" defaultRowHeight="12.75"/>
  <cols>
    <col min="1" max="1" width="24.42578125" style="87" customWidth="1"/>
    <col min="2" max="2" width="50.5703125" style="87" customWidth="1"/>
    <col min="3" max="4" width="8.140625" style="88" customWidth="1"/>
    <col min="5" max="7" width="8.140625" style="132" customWidth="1"/>
    <col min="8" max="16384" width="11.42578125" style="118"/>
  </cols>
  <sheetData>
    <row r="1" spans="1:7">
      <c r="A1" s="569" t="s">
        <v>421</v>
      </c>
      <c r="E1" s="5"/>
      <c r="F1" s="5"/>
      <c r="G1" s="5"/>
    </row>
    <row r="2" spans="1:7">
      <c r="E2" s="5"/>
      <c r="F2" s="5"/>
      <c r="G2" s="5"/>
    </row>
    <row r="3" spans="1:7" s="121" customFormat="1" ht="15" customHeight="1">
      <c r="A3" s="119" t="s">
        <v>131</v>
      </c>
      <c r="B3" s="119"/>
      <c r="C3" s="49"/>
      <c r="D3" s="120"/>
      <c r="E3" s="120"/>
      <c r="F3" s="120"/>
      <c r="G3" s="120"/>
    </row>
    <row r="4" spans="1:7" s="123" customFormat="1" ht="15" customHeight="1">
      <c r="A4" s="122" t="s">
        <v>132</v>
      </c>
      <c r="B4" s="122"/>
      <c r="C4" s="49"/>
      <c r="D4" s="49"/>
      <c r="E4" s="49"/>
      <c r="F4" s="49"/>
      <c r="G4" s="49"/>
    </row>
    <row r="5" spans="1:7" s="123" customFormat="1" ht="12.75" customHeight="1">
      <c r="A5" s="124"/>
      <c r="B5" s="124"/>
      <c r="C5" s="49"/>
      <c r="D5" s="49"/>
      <c r="E5" s="49"/>
      <c r="F5" s="49"/>
      <c r="G5" s="49"/>
    </row>
    <row r="6" spans="1:7" s="123" customFormat="1" ht="15" customHeight="1">
      <c r="A6" s="14" t="s">
        <v>17</v>
      </c>
      <c r="B6" s="202" t="s">
        <v>93</v>
      </c>
      <c r="C6" s="127" t="s">
        <v>553</v>
      </c>
      <c r="D6" s="128" t="s">
        <v>554</v>
      </c>
      <c r="E6" s="128">
        <v>2014</v>
      </c>
      <c r="F6" s="128">
        <v>2015</v>
      </c>
      <c r="G6" s="128">
        <v>2016</v>
      </c>
    </row>
    <row r="7" spans="1:7" s="123" customFormat="1" ht="15" customHeight="1">
      <c r="A7" s="659" t="s">
        <v>2</v>
      </c>
      <c r="B7" s="659" t="s">
        <v>94</v>
      </c>
      <c r="C7" s="203">
        <v>52.015171031916417</v>
      </c>
      <c r="D7" s="203">
        <v>55.170639369268372</v>
      </c>
      <c r="E7" s="203">
        <v>58.862862277200826</v>
      </c>
      <c r="F7" s="203">
        <v>60.22823992716647</v>
      </c>
      <c r="G7" s="203">
        <v>60.205621441875635</v>
      </c>
    </row>
    <row r="8" spans="1:7" s="123" customFormat="1" ht="15" customHeight="1">
      <c r="A8" s="659"/>
      <c r="B8" s="659" t="s">
        <v>95</v>
      </c>
      <c r="C8" s="203">
        <v>70.029770747057796</v>
      </c>
      <c r="D8" s="203">
        <v>75.568797399783335</v>
      </c>
      <c r="E8" s="203">
        <v>79.573699760821654</v>
      </c>
      <c r="F8" s="203">
        <v>79.701557297077272</v>
      </c>
      <c r="G8" s="203">
        <v>80.645914383123511</v>
      </c>
    </row>
    <row r="9" spans="1:7" s="123" customFormat="1" ht="15" customHeight="1">
      <c r="A9" s="659"/>
      <c r="B9" s="659" t="s">
        <v>22</v>
      </c>
      <c r="C9" s="203">
        <v>78.893770335104136</v>
      </c>
      <c r="D9" s="203">
        <v>81.774692522447737</v>
      </c>
      <c r="E9" s="203">
        <v>84.277192724059219</v>
      </c>
      <c r="F9" s="203">
        <v>84.656676023818534</v>
      </c>
      <c r="G9" s="203">
        <v>84.973886608117269</v>
      </c>
    </row>
    <row r="10" spans="1:7" s="123" customFormat="1" ht="15" customHeight="1">
      <c r="A10" s="660" t="s">
        <v>1</v>
      </c>
      <c r="B10" s="660" t="s">
        <v>94</v>
      </c>
      <c r="C10" s="254">
        <v>50.268405418725756</v>
      </c>
      <c r="D10" s="254">
        <v>54.601037337272004</v>
      </c>
      <c r="E10" s="254">
        <v>59.267161025725997</v>
      </c>
      <c r="F10" s="254">
        <v>58.86679384741732</v>
      </c>
      <c r="G10" s="254">
        <v>61.338555727250089</v>
      </c>
    </row>
    <row r="11" spans="1:7" s="123" customFormat="1" ht="15" customHeight="1">
      <c r="A11" s="660"/>
      <c r="B11" s="660" t="s">
        <v>95</v>
      </c>
      <c r="C11" s="254">
        <v>68.685727872555432</v>
      </c>
      <c r="D11" s="254">
        <v>74.274703027050762</v>
      </c>
      <c r="E11" s="254">
        <v>78.514482255848534</v>
      </c>
      <c r="F11" s="254">
        <v>78.604911990834864</v>
      </c>
      <c r="G11" s="254">
        <v>79.447508544609803</v>
      </c>
    </row>
    <row r="12" spans="1:7" s="123" customFormat="1" ht="15" customHeight="1">
      <c r="A12" s="660"/>
      <c r="B12" s="660" t="s">
        <v>22</v>
      </c>
      <c r="C12" s="254">
        <v>78.09785755645629</v>
      </c>
      <c r="D12" s="254">
        <v>81.86745598523872</v>
      </c>
      <c r="E12" s="254">
        <v>84.083666770491405</v>
      </c>
      <c r="F12" s="254">
        <v>84.380171404343471</v>
      </c>
      <c r="G12" s="254">
        <v>84.974457085868963</v>
      </c>
    </row>
    <row r="13" spans="1:7" s="123" customFormat="1" ht="15" customHeight="1">
      <c r="A13" s="659" t="s">
        <v>3</v>
      </c>
      <c r="B13" s="659" t="s">
        <v>94</v>
      </c>
      <c r="C13" s="203">
        <v>35.717858929464725</v>
      </c>
      <c r="D13" s="203">
        <v>37.645066181544436</v>
      </c>
      <c r="E13" s="203">
        <v>41.321002139554139</v>
      </c>
      <c r="F13" s="203">
        <v>38.76322522412471</v>
      </c>
      <c r="G13" s="203">
        <v>41.337724018194081</v>
      </c>
    </row>
    <row r="14" spans="1:7" s="123" customFormat="1" ht="15" customHeight="1">
      <c r="A14" s="659"/>
      <c r="B14" s="659" t="s">
        <v>95</v>
      </c>
      <c r="C14" s="203">
        <v>60.067906090845113</v>
      </c>
      <c r="D14" s="203">
        <v>68.024204958533772</v>
      </c>
      <c r="E14" s="203">
        <v>72.960485051223074</v>
      </c>
      <c r="F14" s="203">
        <v>73.722776046556916</v>
      </c>
      <c r="G14" s="203">
        <v>74.900475124013639</v>
      </c>
    </row>
    <row r="15" spans="1:7" s="123" customFormat="1" ht="15" customHeight="1">
      <c r="A15" s="659"/>
      <c r="B15" s="659" t="s">
        <v>22</v>
      </c>
      <c r="C15" s="203">
        <v>76.839626858999196</v>
      </c>
      <c r="D15" s="203">
        <v>81.212188798126519</v>
      </c>
      <c r="E15" s="203">
        <v>81.693468281027677</v>
      </c>
      <c r="F15" s="203">
        <v>81.756059790462928</v>
      </c>
      <c r="G15" s="203">
        <v>83.630660126701613</v>
      </c>
    </row>
    <row r="16" spans="1:7" s="123" customFormat="1" ht="15" customHeight="1">
      <c r="A16" s="660" t="s">
        <v>4</v>
      </c>
      <c r="B16" s="660" t="s">
        <v>94</v>
      </c>
      <c r="C16" s="254">
        <v>36.727068933308423</v>
      </c>
      <c r="D16" s="254">
        <v>44.797819173103136</v>
      </c>
      <c r="E16" s="254">
        <v>42.509633911368013</v>
      </c>
      <c r="F16" s="254">
        <v>51.41151541388502</v>
      </c>
      <c r="G16" s="254">
        <v>46.283678787444124</v>
      </c>
    </row>
    <row r="17" spans="1:7" s="123" customFormat="1" ht="15" customHeight="1">
      <c r="A17" s="660"/>
      <c r="B17" s="660" t="s">
        <v>95</v>
      </c>
      <c r="C17" s="254">
        <v>61.379228767447373</v>
      </c>
      <c r="D17" s="254">
        <v>72.809911635096782</v>
      </c>
      <c r="E17" s="254">
        <v>76.251966439433673</v>
      </c>
      <c r="F17" s="254">
        <v>76.003522614562812</v>
      </c>
      <c r="G17" s="254">
        <v>79.525425076533679</v>
      </c>
    </row>
    <row r="18" spans="1:7" s="123" customFormat="1" ht="15" customHeight="1">
      <c r="A18" s="660"/>
      <c r="B18" s="660" t="s">
        <v>22</v>
      </c>
      <c r="C18" s="254">
        <v>80.423702521827764</v>
      </c>
      <c r="D18" s="254">
        <v>85.374425520410909</v>
      </c>
      <c r="E18" s="254">
        <v>84.496202022234513</v>
      </c>
      <c r="F18" s="254">
        <v>85.489130434782595</v>
      </c>
      <c r="G18" s="254">
        <v>86.703311019361067</v>
      </c>
    </row>
    <row r="19" spans="1:7" s="123" customFormat="1" ht="15" customHeight="1">
      <c r="A19" s="659" t="s">
        <v>5</v>
      </c>
      <c r="B19" s="659" t="s">
        <v>94</v>
      </c>
      <c r="C19" s="203">
        <v>40.203466465712133</v>
      </c>
      <c r="D19" s="203">
        <v>46.654703922071263</v>
      </c>
      <c r="E19" s="203">
        <v>45.358024691358025</v>
      </c>
      <c r="F19" s="203">
        <v>43.227020702985911</v>
      </c>
      <c r="G19" s="203">
        <v>50.132848931786135</v>
      </c>
    </row>
    <row r="20" spans="1:7" s="123" customFormat="1" ht="15" customHeight="1">
      <c r="A20" s="659"/>
      <c r="B20" s="659" t="s">
        <v>95</v>
      </c>
      <c r="C20" s="203">
        <v>62.584656378372372</v>
      </c>
      <c r="D20" s="203">
        <v>70.446345737552846</v>
      </c>
      <c r="E20" s="203">
        <v>72.383167688729117</v>
      </c>
      <c r="F20" s="203">
        <v>76.045606167096167</v>
      </c>
      <c r="G20" s="203">
        <v>74.614346946324048</v>
      </c>
    </row>
    <row r="21" spans="1:7" s="123" customFormat="1" ht="15" customHeight="1">
      <c r="A21" s="659"/>
      <c r="B21" s="659" t="s">
        <v>22</v>
      </c>
      <c r="C21" s="203">
        <v>75.508450300773418</v>
      </c>
      <c r="D21" s="203">
        <v>84.674063800277395</v>
      </c>
      <c r="E21" s="203">
        <v>83.088387497412526</v>
      </c>
      <c r="F21" s="203">
        <v>83.393209987425919</v>
      </c>
      <c r="G21" s="203">
        <v>86.081026014969865</v>
      </c>
    </row>
    <row r="22" spans="1:7" s="123" customFormat="1" ht="15" customHeight="1">
      <c r="A22" s="660" t="s">
        <v>6</v>
      </c>
      <c r="B22" s="660" t="s">
        <v>94</v>
      </c>
      <c r="C22" s="254">
        <v>42.572622170407072</v>
      </c>
      <c r="D22" s="254">
        <v>46.897131196735089</v>
      </c>
      <c r="E22" s="254">
        <v>51.400212690535277</v>
      </c>
      <c r="F22" s="254">
        <v>51.965955406377375</v>
      </c>
      <c r="G22" s="254">
        <v>47.636090669025883</v>
      </c>
    </row>
    <row r="23" spans="1:7" s="123" customFormat="1" ht="15" customHeight="1">
      <c r="A23" s="660"/>
      <c r="B23" s="660" t="s">
        <v>95</v>
      </c>
      <c r="C23" s="254">
        <v>66.513493800145866</v>
      </c>
      <c r="D23" s="254">
        <v>72.294232015554087</v>
      </c>
      <c r="E23" s="254">
        <v>77.205853350688258</v>
      </c>
      <c r="F23" s="254">
        <v>77.13313707746758</v>
      </c>
      <c r="G23" s="254">
        <v>78.760415432610671</v>
      </c>
    </row>
    <row r="24" spans="1:7" s="123" customFormat="1" ht="15" customHeight="1">
      <c r="A24" s="660"/>
      <c r="B24" s="660" t="s">
        <v>22</v>
      </c>
      <c r="C24" s="254">
        <v>79.057868736767816</v>
      </c>
      <c r="D24" s="254">
        <v>83.686397384374359</v>
      </c>
      <c r="E24" s="254">
        <v>84.127900265496947</v>
      </c>
      <c r="F24" s="254">
        <v>84.594594594594597</v>
      </c>
      <c r="G24" s="254">
        <v>86.06351283396144</v>
      </c>
    </row>
    <row r="25" spans="1:7" s="123" customFormat="1" ht="15" customHeight="1">
      <c r="A25" s="659" t="s">
        <v>7</v>
      </c>
      <c r="B25" s="659" t="s">
        <v>94</v>
      </c>
      <c r="C25" s="203">
        <v>46.220417757358824</v>
      </c>
      <c r="D25" s="203">
        <v>47.91018304721748</v>
      </c>
      <c r="E25" s="203">
        <v>49.205210090064227</v>
      </c>
      <c r="F25" s="203">
        <v>51.98357634367283</v>
      </c>
      <c r="G25" s="203">
        <v>52.156516728490651</v>
      </c>
    </row>
    <row r="26" spans="1:7" s="123" customFormat="1" ht="15" customHeight="1">
      <c r="A26" s="659"/>
      <c r="B26" s="659" t="s">
        <v>95</v>
      </c>
      <c r="C26" s="203">
        <v>65.567600436131841</v>
      </c>
      <c r="D26" s="203">
        <v>72.15803899260483</v>
      </c>
      <c r="E26" s="203">
        <v>75.911721030262683</v>
      </c>
      <c r="F26" s="203">
        <v>76.309867913682609</v>
      </c>
      <c r="G26" s="203">
        <v>77.103572101615086</v>
      </c>
    </row>
    <row r="27" spans="1:7" s="123" customFormat="1" ht="15" customHeight="1">
      <c r="A27" s="659"/>
      <c r="B27" s="659" t="s">
        <v>22</v>
      </c>
      <c r="C27" s="203">
        <v>78.784760924862113</v>
      </c>
      <c r="D27" s="203">
        <v>82.133708373097619</v>
      </c>
      <c r="E27" s="203">
        <v>83.46114394568454</v>
      </c>
      <c r="F27" s="203">
        <v>83.50457808159662</v>
      </c>
      <c r="G27" s="203">
        <v>83.049368076280501</v>
      </c>
    </row>
    <row r="28" spans="1:7" s="123" customFormat="1" ht="15" customHeight="1">
      <c r="A28" s="660" t="s">
        <v>8</v>
      </c>
      <c r="B28" s="660" t="s">
        <v>94</v>
      </c>
      <c r="C28" s="254">
        <v>30.658390600753709</v>
      </c>
      <c r="D28" s="254">
        <v>27.173553719008257</v>
      </c>
      <c r="E28" s="254">
        <v>45.716133204009054</v>
      </c>
      <c r="F28" s="254">
        <v>51.055546763728458</v>
      </c>
      <c r="G28" s="254">
        <v>43.183711244794083</v>
      </c>
    </row>
    <row r="29" spans="1:7" s="123" customFormat="1" ht="15" customHeight="1">
      <c r="A29" s="660"/>
      <c r="B29" s="660" t="s">
        <v>95</v>
      </c>
      <c r="C29" s="254">
        <v>61.928076405889044</v>
      </c>
      <c r="D29" s="254">
        <v>71.156175381527504</v>
      </c>
      <c r="E29" s="254">
        <v>72.285251215559157</v>
      </c>
      <c r="F29" s="254">
        <v>72.644104987762688</v>
      </c>
      <c r="G29" s="254">
        <v>75.77004463376494</v>
      </c>
    </row>
    <row r="30" spans="1:7" s="123" customFormat="1" ht="15" customHeight="1">
      <c r="A30" s="660"/>
      <c r="B30" s="660" t="s">
        <v>22</v>
      </c>
      <c r="C30" s="254">
        <v>75.958597976946606</v>
      </c>
      <c r="D30" s="254">
        <v>83.669623930281858</v>
      </c>
      <c r="E30" s="254">
        <v>82.725039480610647</v>
      </c>
      <c r="F30" s="254">
        <v>81.947924891009578</v>
      </c>
      <c r="G30" s="254">
        <v>82.72496356443888</v>
      </c>
    </row>
    <row r="31" spans="1:7" s="123" customFormat="1" ht="15" customHeight="1">
      <c r="A31" s="659" t="s">
        <v>9</v>
      </c>
      <c r="B31" s="659" t="s">
        <v>94</v>
      </c>
      <c r="C31" s="203">
        <v>43.3617229148525</v>
      </c>
      <c r="D31" s="203">
        <v>49.328684429641967</v>
      </c>
      <c r="E31" s="203">
        <v>51.647746396989071</v>
      </c>
      <c r="F31" s="203">
        <v>52.380361830352541</v>
      </c>
      <c r="G31" s="203">
        <v>51.49120273530604</v>
      </c>
    </row>
    <row r="32" spans="1:7" s="123" customFormat="1" ht="15" customHeight="1">
      <c r="A32" s="659"/>
      <c r="B32" s="659" t="s">
        <v>95</v>
      </c>
      <c r="C32" s="203">
        <v>65.027572849982988</v>
      </c>
      <c r="D32" s="203">
        <v>71.910690707268117</v>
      </c>
      <c r="E32" s="203">
        <v>76.468062424116795</v>
      </c>
      <c r="F32" s="203">
        <v>76.834580785304453</v>
      </c>
      <c r="G32" s="203">
        <v>77.263756274862843</v>
      </c>
    </row>
    <row r="33" spans="1:7" s="123" customFormat="1" ht="15" customHeight="1">
      <c r="A33" s="659"/>
      <c r="B33" s="659" t="s">
        <v>22</v>
      </c>
      <c r="C33" s="203">
        <v>77.534866189219755</v>
      </c>
      <c r="D33" s="203">
        <v>83.189223861449662</v>
      </c>
      <c r="E33" s="203">
        <v>83.56249844034636</v>
      </c>
      <c r="F33" s="203">
        <v>84.079566671162766</v>
      </c>
      <c r="G33" s="203">
        <v>84.753675009932451</v>
      </c>
    </row>
    <row r="34" spans="1:7" s="123" customFormat="1" ht="15" customHeight="1">
      <c r="A34" s="660" t="s">
        <v>10</v>
      </c>
      <c r="B34" s="660" t="s">
        <v>94</v>
      </c>
      <c r="C34" s="254">
        <v>40.920340689914156</v>
      </c>
      <c r="D34" s="254">
        <v>42.96526768558526</v>
      </c>
      <c r="E34" s="254">
        <v>45.962732919254655</v>
      </c>
      <c r="F34" s="254">
        <v>46.638843956932718</v>
      </c>
      <c r="G34" s="254">
        <v>46.368761262378285</v>
      </c>
    </row>
    <row r="35" spans="1:7" s="123" customFormat="1" ht="15" customHeight="1">
      <c r="A35" s="660"/>
      <c r="B35" s="660" t="s">
        <v>95</v>
      </c>
      <c r="C35" s="254">
        <v>63.508632558327406</v>
      </c>
      <c r="D35" s="254">
        <v>69.551427906443536</v>
      </c>
      <c r="E35" s="254">
        <v>73.494983277591984</v>
      </c>
      <c r="F35" s="254">
        <v>74.229183518533233</v>
      </c>
      <c r="G35" s="254">
        <v>75.808978445248769</v>
      </c>
    </row>
    <row r="36" spans="1:7" s="123" customFormat="1" ht="15" customHeight="1">
      <c r="A36" s="660"/>
      <c r="B36" s="660" t="s">
        <v>22</v>
      </c>
      <c r="C36" s="254">
        <v>77.732752762326655</v>
      </c>
      <c r="D36" s="254">
        <v>82.650985448926733</v>
      </c>
      <c r="E36" s="254">
        <v>83.898726312519429</v>
      </c>
      <c r="F36" s="254">
        <v>83.81218376448723</v>
      </c>
      <c r="G36" s="254">
        <v>83.851512505962717</v>
      </c>
    </row>
    <row r="37" spans="1:7" s="123" customFormat="1" ht="15" customHeight="1">
      <c r="A37" s="659" t="s">
        <v>11</v>
      </c>
      <c r="B37" s="659" t="s">
        <v>94</v>
      </c>
      <c r="C37" s="203">
        <v>42.662730966802108</v>
      </c>
      <c r="D37" s="203">
        <v>49.986145746744249</v>
      </c>
      <c r="E37" s="203">
        <v>52.719126583582252</v>
      </c>
      <c r="F37" s="203">
        <v>51.024024395269294</v>
      </c>
      <c r="G37" s="203">
        <v>53.377768118041971</v>
      </c>
    </row>
    <row r="38" spans="1:7" s="123" customFormat="1" ht="15" customHeight="1">
      <c r="A38" s="659"/>
      <c r="B38" s="659" t="s">
        <v>95</v>
      </c>
      <c r="C38" s="203">
        <v>67.641281008725841</v>
      </c>
      <c r="D38" s="203">
        <v>73.021781086297196</v>
      </c>
      <c r="E38" s="203">
        <v>76.003239820337242</v>
      </c>
      <c r="F38" s="203">
        <v>76.983545849850984</v>
      </c>
      <c r="G38" s="203">
        <v>77.88651764512224</v>
      </c>
    </row>
    <row r="39" spans="1:7" s="123" customFormat="1" ht="15" customHeight="1">
      <c r="A39" s="659"/>
      <c r="B39" s="659" t="s">
        <v>22</v>
      </c>
      <c r="C39" s="203">
        <v>80.543810194972991</v>
      </c>
      <c r="D39" s="203">
        <v>84.442118901679379</v>
      </c>
      <c r="E39" s="203">
        <v>86.53510221424861</v>
      </c>
      <c r="F39" s="203">
        <v>84.570950650019057</v>
      </c>
      <c r="G39" s="203">
        <v>86.257327007579235</v>
      </c>
    </row>
    <row r="40" spans="1:7" s="123" customFormat="1" ht="15" customHeight="1">
      <c r="A40" s="660" t="s">
        <v>12</v>
      </c>
      <c r="B40" s="660" t="s">
        <v>94</v>
      </c>
      <c r="C40" s="254">
        <v>40.274774201755505</v>
      </c>
      <c r="D40" s="254">
        <v>49.219330855018598</v>
      </c>
      <c r="E40" s="254">
        <v>44.083654375343976</v>
      </c>
      <c r="F40" s="254">
        <v>48.010496765531549</v>
      </c>
      <c r="G40" s="254">
        <v>50.796213696086546</v>
      </c>
    </row>
    <row r="41" spans="1:7" s="123" customFormat="1" ht="15" customHeight="1">
      <c r="A41" s="660"/>
      <c r="B41" s="660" t="s">
        <v>95</v>
      </c>
      <c r="C41" s="254">
        <v>63.103864734299506</v>
      </c>
      <c r="D41" s="254">
        <v>65.187021180712037</v>
      </c>
      <c r="E41" s="254">
        <v>72.555098359731701</v>
      </c>
      <c r="F41" s="254">
        <v>73.749403943788408</v>
      </c>
      <c r="G41" s="254">
        <v>75.202741954223299</v>
      </c>
    </row>
    <row r="42" spans="1:7" s="123" customFormat="1" ht="15" customHeight="1">
      <c r="A42" s="660"/>
      <c r="B42" s="660" t="s">
        <v>22</v>
      </c>
      <c r="C42" s="254">
        <v>79.239217787302451</v>
      </c>
      <c r="D42" s="254">
        <v>85.143373221946277</v>
      </c>
      <c r="E42" s="254">
        <v>78.795546558704444</v>
      </c>
      <c r="F42" s="254">
        <v>85.761831700696334</v>
      </c>
      <c r="G42" s="254">
        <v>84.01273885350318</v>
      </c>
    </row>
    <row r="43" spans="1:7" s="123" customFormat="1" ht="15" customHeight="1">
      <c r="A43" s="659" t="s">
        <v>13</v>
      </c>
      <c r="B43" s="659" t="s">
        <v>94</v>
      </c>
      <c r="C43" s="203">
        <v>35.897866621871323</v>
      </c>
      <c r="D43" s="203">
        <v>33.861734918538076</v>
      </c>
      <c r="E43" s="203">
        <v>40.641330166270784</v>
      </c>
      <c r="F43" s="203">
        <v>41.882379654859221</v>
      </c>
      <c r="G43" s="203">
        <v>46.236631616787996</v>
      </c>
    </row>
    <row r="44" spans="1:7" s="123" customFormat="1" ht="15" customHeight="1">
      <c r="A44" s="659"/>
      <c r="B44" s="659" t="s">
        <v>95</v>
      </c>
      <c r="C44" s="203">
        <v>60.744473814157509</v>
      </c>
      <c r="D44" s="203">
        <v>68.60990613805717</v>
      </c>
      <c r="E44" s="203">
        <v>75.044362215772324</v>
      </c>
      <c r="F44" s="203">
        <v>76.359650993671821</v>
      </c>
      <c r="G44" s="203">
        <v>77.854139356100177</v>
      </c>
    </row>
    <row r="45" spans="1:7" s="123" customFormat="1" ht="15" customHeight="1">
      <c r="A45" s="659"/>
      <c r="B45" s="659" t="s">
        <v>22</v>
      </c>
      <c r="C45" s="203">
        <v>78.256392223840848</v>
      </c>
      <c r="D45" s="203">
        <v>83.407594936708847</v>
      </c>
      <c r="E45" s="203">
        <v>84.857328145265882</v>
      </c>
      <c r="F45" s="203">
        <v>84.792201031058738</v>
      </c>
      <c r="G45" s="203">
        <v>85.109226158280904</v>
      </c>
    </row>
    <row r="46" spans="1:7" s="123" customFormat="1" ht="15" customHeight="1">
      <c r="A46" s="660" t="s">
        <v>14</v>
      </c>
      <c r="B46" s="660" t="s">
        <v>94</v>
      </c>
      <c r="C46" s="254">
        <v>38.636945939021267</v>
      </c>
      <c r="D46" s="254">
        <v>39.723703344643724</v>
      </c>
      <c r="E46" s="254">
        <v>38.82612289887021</v>
      </c>
      <c r="F46" s="254">
        <v>43.714911507766665</v>
      </c>
      <c r="G46" s="254">
        <v>42.311172619364456</v>
      </c>
    </row>
    <row r="47" spans="1:7" s="123" customFormat="1" ht="15" customHeight="1">
      <c r="A47" s="660"/>
      <c r="B47" s="660" t="s">
        <v>95</v>
      </c>
      <c r="C47" s="254">
        <v>59.90199593641686</v>
      </c>
      <c r="D47" s="254">
        <v>69.918523325401978</v>
      </c>
      <c r="E47" s="254">
        <v>73.653552330022919</v>
      </c>
      <c r="F47" s="254">
        <v>75.064445143036778</v>
      </c>
      <c r="G47" s="254">
        <v>75.170312677850518</v>
      </c>
    </row>
    <row r="48" spans="1:7" s="123" customFormat="1" ht="15" customHeight="1">
      <c r="A48" s="660"/>
      <c r="B48" s="660" t="s">
        <v>22</v>
      </c>
      <c r="C48" s="254">
        <v>77.630115658362996</v>
      </c>
      <c r="D48" s="254">
        <v>85.074449783472744</v>
      </c>
      <c r="E48" s="254">
        <v>86.280892904597408</v>
      </c>
      <c r="F48" s="254">
        <v>86.267097302705352</v>
      </c>
      <c r="G48" s="254">
        <v>86.020201463434802</v>
      </c>
    </row>
    <row r="49" spans="1:7" s="123" customFormat="1" ht="15" customHeight="1">
      <c r="A49" s="659" t="s">
        <v>15</v>
      </c>
      <c r="B49" s="659" t="s">
        <v>94</v>
      </c>
      <c r="C49" s="203">
        <v>44.759493670886073</v>
      </c>
      <c r="D49" s="203">
        <v>52.089285714285708</v>
      </c>
      <c r="E49" s="203">
        <v>52.022661763244201</v>
      </c>
      <c r="F49" s="203">
        <v>52.883161545987292</v>
      </c>
      <c r="G49" s="203">
        <v>53.041487896473463</v>
      </c>
    </row>
    <row r="50" spans="1:7" s="123" customFormat="1" ht="15" customHeight="1">
      <c r="A50" s="659"/>
      <c r="B50" s="659" t="s">
        <v>95</v>
      </c>
      <c r="C50" s="203">
        <v>66.268796442572111</v>
      </c>
      <c r="D50" s="203">
        <v>72.819957502451771</v>
      </c>
      <c r="E50" s="203">
        <v>76.184994446127419</v>
      </c>
      <c r="F50" s="203">
        <v>77.224181288856784</v>
      </c>
      <c r="G50" s="203">
        <v>77.983286774778222</v>
      </c>
    </row>
    <row r="51" spans="1:7" s="123" customFormat="1" ht="15" customHeight="1">
      <c r="A51" s="659"/>
      <c r="B51" s="659" t="s">
        <v>22</v>
      </c>
      <c r="C51" s="203">
        <v>75.129789864029661</v>
      </c>
      <c r="D51" s="203">
        <v>80.93758443663873</v>
      </c>
      <c r="E51" s="203">
        <v>84.405134002793119</v>
      </c>
      <c r="F51" s="203">
        <v>84.864314922423731</v>
      </c>
      <c r="G51" s="203">
        <v>83.811874756398581</v>
      </c>
    </row>
    <row r="52" spans="1:7" s="123" customFormat="1" ht="15" customHeight="1">
      <c r="A52" s="660" t="s">
        <v>16</v>
      </c>
      <c r="B52" s="660" t="s">
        <v>94</v>
      </c>
      <c r="C52" s="254">
        <v>46.036017387704412</v>
      </c>
      <c r="D52" s="254">
        <v>50.90047393364928</v>
      </c>
      <c r="E52" s="254">
        <v>45.840197693574957</v>
      </c>
      <c r="F52" s="254">
        <v>41.988908013004398</v>
      </c>
      <c r="G52" s="254">
        <v>46.871432254262885</v>
      </c>
    </row>
    <row r="53" spans="1:7" s="123" customFormat="1" ht="15" customHeight="1">
      <c r="A53" s="660"/>
      <c r="B53" s="660" t="s">
        <v>95</v>
      </c>
      <c r="C53" s="254">
        <v>61.005128205128187</v>
      </c>
      <c r="D53" s="254">
        <v>71.186871899249454</v>
      </c>
      <c r="E53" s="254">
        <v>75.991565418214677</v>
      </c>
      <c r="F53" s="254">
        <v>75.70874051132725</v>
      </c>
      <c r="G53" s="254">
        <v>77.305108685305285</v>
      </c>
    </row>
    <row r="54" spans="1:7" s="123" customFormat="1" ht="15" customHeight="1">
      <c r="A54" s="660"/>
      <c r="B54" s="660" t="s">
        <v>22</v>
      </c>
      <c r="C54" s="254">
        <v>77.338167297183688</v>
      </c>
      <c r="D54" s="254">
        <v>85.874644180675659</v>
      </c>
      <c r="E54" s="254">
        <v>84.215551709733234</v>
      </c>
      <c r="F54" s="254">
        <v>83.993234043318907</v>
      </c>
      <c r="G54" s="254">
        <v>85.358130956040583</v>
      </c>
    </row>
    <row r="55" spans="1:7" s="123" customFormat="1" ht="15" customHeight="1">
      <c r="A55" s="64" t="s">
        <v>0</v>
      </c>
      <c r="B55" s="64" t="s">
        <v>94</v>
      </c>
      <c r="C55" s="205">
        <v>44.671118355328879</v>
      </c>
      <c r="D55" s="205">
        <v>48.154509228131097</v>
      </c>
      <c r="E55" s="205">
        <v>50.90758050286054</v>
      </c>
      <c r="F55" s="205">
        <v>51.528836861255265</v>
      </c>
      <c r="G55" s="205">
        <v>52.028428394235249</v>
      </c>
    </row>
    <row r="56" spans="1:7" s="123" customFormat="1" ht="15" customHeight="1">
      <c r="A56" s="64"/>
      <c r="B56" s="64" t="s">
        <v>95</v>
      </c>
      <c r="C56" s="205">
        <v>65.204097393317667</v>
      </c>
      <c r="D56" s="205">
        <v>71.870417187230217</v>
      </c>
      <c r="E56" s="205">
        <v>76.003703348505752</v>
      </c>
      <c r="F56" s="205">
        <v>76.525555748632826</v>
      </c>
      <c r="G56" s="205">
        <v>77.690399131451954</v>
      </c>
    </row>
    <row r="57" spans="1:7" s="123" customFormat="1" ht="15" customHeight="1" thickBot="1">
      <c r="A57" s="663"/>
      <c r="B57" s="663" t="s">
        <v>22</v>
      </c>
      <c r="C57" s="704">
        <v>78.0953445456976</v>
      </c>
      <c r="D57" s="704">
        <v>82.804076265614754</v>
      </c>
      <c r="E57" s="704">
        <v>83.976005543071722</v>
      </c>
      <c r="F57" s="704">
        <v>84.118774225552542</v>
      </c>
      <c r="G57" s="704">
        <v>84.604076976432538</v>
      </c>
    </row>
    <row r="58" spans="1:7" s="75" customFormat="1" ht="15" customHeight="1">
      <c r="A58" s="64" t="s">
        <v>26</v>
      </c>
      <c r="B58" s="64" t="s">
        <v>94</v>
      </c>
      <c r="C58" s="205">
        <v>45.801454</v>
      </c>
      <c r="D58" s="205">
        <v>45.615298000000003</v>
      </c>
      <c r="E58" s="205">
        <v>45.907992999999998</v>
      </c>
      <c r="F58" s="205">
        <v>45.918506000000001</v>
      </c>
      <c r="G58" s="205">
        <v>46.945177000000001</v>
      </c>
    </row>
    <row r="59" spans="1:7" s="75" customFormat="1" ht="15" customHeight="1">
      <c r="A59" s="64"/>
      <c r="B59" s="671" t="s">
        <v>95</v>
      </c>
      <c r="C59" s="205">
        <v>66.152371000000002</v>
      </c>
      <c r="D59" s="205">
        <v>66.214547999999994</v>
      </c>
      <c r="E59" s="205">
        <v>66.234301000000002</v>
      </c>
      <c r="F59" s="205">
        <v>66.667050000000003</v>
      </c>
      <c r="G59" s="205">
        <v>67.678391000000005</v>
      </c>
    </row>
    <row r="60" spans="1:7" s="75" customFormat="1" ht="15" customHeight="1">
      <c r="A60" s="64"/>
      <c r="B60" s="671" t="s">
        <v>22</v>
      </c>
      <c r="C60" s="205">
        <v>79.388014999999996</v>
      </c>
      <c r="D60" s="205">
        <v>78.842361999999994</v>
      </c>
      <c r="E60" s="205">
        <v>79.030953999999994</v>
      </c>
      <c r="F60" s="205">
        <v>79.471569000000002</v>
      </c>
      <c r="G60" s="205">
        <v>80.209018999999998</v>
      </c>
    </row>
    <row r="61" spans="1:7" s="75" customFormat="1">
      <c r="A61" s="47"/>
      <c r="B61" s="47"/>
      <c r="C61" s="88"/>
      <c r="D61" s="88"/>
      <c r="E61" s="88"/>
      <c r="F61" s="88"/>
      <c r="G61" s="88"/>
    </row>
    <row r="62" spans="1:7" s="75" customFormat="1">
      <c r="A62" s="307" t="s">
        <v>96</v>
      </c>
      <c r="B62" s="47"/>
      <c r="C62" s="88"/>
      <c r="D62" s="88"/>
      <c r="E62" s="88"/>
      <c r="F62" s="88"/>
      <c r="G62" s="88"/>
    </row>
    <row r="63" spans="1:7" s="75" customFormat="1">
      <c r="A63" s="47"/>
      <c r="B63" s="47"/>
      <c r="C63" s="88"/>
      <c r="D63" s="88"/>
      <c r="E63" s="88"/>
      <c r="F63" s="88"/>
      <c r="G63" s="88"/>
    </row>
    <row r="64" spans="1:7" s="75" customFormat="1">
      <c r="A64" s="47"/>
      <c r="B64" s="47"/>
      <c r="C64" s="88"/>
      <c r="D64" s="88"/>
      <c r="E64" s="88"/>
      <c r="F64" s="88"/>
      <c r="G64" s="88"/>
    </row>
    <row r="65" spans="1:7" s="75" customFormat="1">
      <c r="A65" s="706" t="s">
        <v>529</v>
      </c>
      <c r="B65" s="131"/>
      <c r="C65" s="74"/>
      <c r="D65" s="74"/>
      <c r="E65" s="74"/>
      <c r="F65" s="74"/>
      <c r="G65" s="74"/>
    </row>
  </sheetData>
  <conditionalFormatting sqref="C55:D55">
    <cfRule type="expression" dxfId="120" priority="8" stopIfTrue="1">
      <formula>#REF!=1</formula>
    </cfRule>
  </conditionalFormatting>
  <conditionalFormatting sqref="C56:D57">
    <cfRule type="expression" dxfId="119" priority="9" stopIfTrue="1">
      <formula>#REF!=1</formula>
    </cfRule>
  </conditionalFormatting>
  <conditionalFormatting sqref="C58:G60">
    <cfRule type="expression" dxfId="118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>
    <oddHeader>&amp;C-21-</oddHeader>
    <oddFooter>&amp;CStatistische Ämter des Bundes und der Länder, Internationale Bildungsindikatoren, 2017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B0E7E20A-42A0-4B58-ADB8-493A0F29B768}">
            <xm:f>'[A5-2_Tab_Erwerbsbeteiligung_Zeitreihe.xlsx]Tab_A5-2a'!#REF!=1</xm:f>
            <x14:dxf>
              <fill>
                <patternFill>
                  <bgColor indexed="11"/>
                </patternFill>
              </fill>
            </x14:dxf>
          </x14:cfRule>
          <xm:sqref>F55</xm:sqref>
        </x14:conditionalFormatting>
        <x14:conditionalFormatting xmlns:xm="http://schemas.microsoft.com/office/excel/2006/main">
          <x14:cfRule type="expression" priority="5" stopIfTrue="1" id="{1227704B-E385-453D-A5C8-9FDD873FE586}">
            <xm:f>'[A5-2_Tab_Erwerbsbeteiligung_Zeitreihe.xlsx]Tab_A5-2a'!#REF!=1</xm:f>
            <x14:dxf>
              <fill>
                <patternFill>
                  <bgColor indexed="11"/>
                </patternFill>
              </fill>
            </x14:dxf>
          </x14:cfRule>
          <xm:sqref>F56:F57</xm:sqref>
        </x14:conditionalFormatting>
        <x14:conditionalFormatting xmlns:xm="http://schemas.microsoft.com/office/excel/2006/main">
          <x14:cfRule type="expression" priority="6" stopIfTrue="1" id="{9BCF075D-1213-4D82-BA4B-35836BFC35A4}">
            <xm:f>'[A5-2_Tab_Erwerbsbeteiligung_Zeitreihe.xlsx]Tab_A5-2a'!#REF!=1</xm:f>
            <x14:dxf>
              <fill>
                <patternFill>
                  <bgColor indexed="11"/>
                </patternFill>
              </fill>
            </x14:dxf>
          </x14:cfRule>
          <xm:sqref>E55</xm:sqref>
        </x14:conditionalFormatting>
        <x14:conditionalFormatting xmlns:xm="http://schemas.microsoft.com/office/excel/2006/main">
          <x14:cfRule type="expression" priority="7" stopIfTrue="1" id="{5CE2820B-5E04-44E0-A915-8F5950A24ABD}">
            <xm:f>'[A5-2_Tab_Erwerbsbeteiligung_Zeitreihe.xlsx]Tab_A5-2a'!#REF!=1</xm:f>
            <x14:dxf>
              <fill>
                <patternFill>
                  <bgColor indexed="11"/>
                </patternFill>
              </fill>
            </x14:dxf>
          </x14:cfRule>
          <xm:sqref>E56:E57</xm:sqref>
        </x14:conditionalFormatting>
        <x14:conditionalFormatting xmlns:xm="http://schemas.microsoft.com/office/excel/2006/main">
          <x14:cfRule type="expression" priority="2" stopIfTrue="1" id="{684A1E31-719A-408C-8177-05EDB434C4E1}">
            <xm:f>'[A5-2_Tab_Erwerbsbeteiligung_Zeitreihe.xlsx]Tab_A5-2a'!#REF!=1</xm:f>
            <x14:dxf>
              <fill>
                <patternFill>
                  <bgColor indexed="11"/>
                </patternFill>
              </fill>
            </x14:dxf>
          </x14:cfRule>
          <xm:sqref>G55</xm:sqref>
        </x14:conditionalFormatting>
        <x14:conditionalFormatting xmlns:xm="http://schemas.microsoft.com/office/excel/2006/main">
          <x14:cfRule type="expression" priority="3" stopIfTrue="1" id="{6CD4A202-7A92-4A0B-AB9F-1992BC632FBA}">
            <xm:f>'[A5-2_Tab_Erwerbsbeteiligung_Zeitreihe.xlsx]Tab_A5-2a'!#REF!=1</xm:f>
            <x14:dxf>
              <fill>
                <patternFill>
                  <bgColor indexed="11"/>
                </patternFill>
              </fill>
            </x14:dxf>
          </x14:cfRule>
          <xm:sqref>G56:G57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Normal="100" workbookViewId="0">
      <pane xSplit="1" ySplit="8" topLeftCell="B9" activePane="bottomRight" state="frozen"/>
      <selection sqref="A1:A65536"/>
      <selection pane="topRight" sqref="A1:A65536"/>
      <selection pane="bottomLeft" sqref="A1:A65536"/>
      <selection pane="bottomRight"/>
    </sheetView>
  </sheetViews>
  <sheetFormatPr baseColWidth="10" defaultColWidth="11.42578125" defaultRowHeight="12.75"/>
  <cols>
    <col min="1" max="1" width="24" style="47" customWidth="1"/>
    <col min="2" max="7" width="8.85546875" style="47" customWidth="1"/>
    <col min="8" max="10" width="9.7109375" style="47" customWidth="1"/>
    <col min="11" max="11" width="8.85546875" style="47" customWidth="1"/>
    <col min="12" max="12" width="9.28515625" style="47" customWidth="1"/>
    <col min="13" max="16384" width="11.42578125" style="48"/>
  </cols>
  <sheetData>
    <row r="1" spans="1:12">
      <c r="A1" s="569" t="s">
        <v>421</v>
      </c>
    </row>
    <row r="3" spans="1:12" ht="15.75">
      <c r="A3" s="7" t="s">
        <v>133</v>
      </c>
      <c r="B3" s="49"/>
      <c r="C3" s="49"/>
      <c r="D3" s="49"/>
      <c r="E3" s="49"/>
    </row>
    <row r="4" spans="1:12" ht="15" customHeight="1">
      <c r="A4" s="50" t="s">
        <v>134</v>
      </c>
      <c r="B4" s="91"/>
      <c r="C4" s="91"/>
      <c r="D4" s="91"/>
      <c r="E4" s="91"/>
    </row>
    <row r="5" spans="1:12" ht="12.75" customHeight="1">
      <c r="A5" s="52"/>
      <c r="B5" s="53"/>
    </row>
    <row r="6" spans="1:12" ht="12.75" customHeight="1">
      <c r="A6" s="54"/>
      <c r="B6" s="54"/>
    </row>
    <row r="7" spans="1:12" ht="12.75" customHeight="1">
      <c r="A7" s="54"/>
      <c r="B7" s="812" t="s">
        <v>55</v>
      </c>
      <c r="C7" s="812" t="s">
        <v>57</v>
      </c>
      <c r="D7" s="812" t="s">
        <v>58</v>
      </c>
      <c r="E7" s="812" t="s">
        <v>59</v>
      </c>
      <c r="F7" s="812" t="s">
        <v>60</v>
      </c>
      <c r="G7" s="812" t="s">
        <v>61</v>
      </c>
      <c r="H7" s="812" t="s">
        <v>62</v>
      </c>
      <c r="I7" s="812" t="s">
        <v>63</v>
      </c>
      <c r="J7" s="812" t="s">
        <v>64</v>
      </c>
      <c r="K7" s="812" t="s">
        <v>65</v>
      </c>
      <c r="L7" s="812" t="s">
        <v>66</v>
      </c>
    </row>
    <row r="8" spans="1:12" ht="93.75" customHeight="1">
      <c r="A8" s="55" t="s">
        <v>17</v>
      </c>
      <c r="B8" s="812"/>
      <c r="C8" s="812"/>
      <c r="D8" s="812"/>
      <c r="E8" s="812"/>
      <c r="F8" s="812"/>
      <c r="G8" s="812"/>
      <c r="H8" s="812"/>
      <c r="I8" s="812"/>
      <c r="J8" s="812"/>
      <c r="K8" s="812"/>
      <c r="L8" s="812"/>
    </row>
    <row r="9" spans="1:12" s="58" customFormat="1" ht="15" customHeight="1">
      <c r="A9" s="56" t="s">
        <v>2</v>
      </c>
      <c r="B9" s="203">
        <v>89.66821003255221</v>
      </c>
      <c r="C9" s="203">
        <v>86.383937717680794</v>
      </c>
      <c r="D9" s="203">
        <v>85.298934363169664</v>
      </c>
      <c r="E9" s="203">
        <v>83.987125007927958</v>
      </c>
      <c r="F9" s="203">
        <v>90.365687666763293</v>
      </c>
      <c r="G9" s="203">
        <v>89.255899823406665</v>
      </c>
      <c r="H9" s="203">
        <v>93.324767923698403</v>
      </c>
      <c r="I9" s="203">
        <v>91.942067312366632</v>
      </c>
      <c r="J9" s="203">
        <v>89.854557453613239</v>
      </c>
      <c r="K9" s="203">
        <v>89.899438036083993</v>
      </c>
      <c r="L9" s="203">
        <v>89.841186935870866</v>
      </c>
    </row>
    <row r="10" spans="1:12" ht="15" customHeight="1">
      <c r="A10" s="59" t="s">
        <v>1</v>
      </c>
      <c r="B10" s="204">
        <v>89.755463683923239</v>
      </c>
      <c r="C10" s="204">
        <v>86.959487159022046</v>
      </c>
      <c r="D10" s="204">
        <v>85.464824435910955</v>
      </c>
      <c r="E10" s="204">
        <v>85.422979180920706</v>
      </c>
      <c r="F10" s="204">
        <v>90.120893248776454</v>
      </c>
      <c r="G10" s="204">
        <v>87.196520156137879</v>
      </c>
      <c r="H10" s="204">
        <v>93.8415620993337</v>
      </c>
      <c r="I10" s="204">
        <v>92.40117147104182</v>
      </c>
      <c r="J10" s="204">
        <v>91.366864021715614</v>
      </c>
      <c r="K10" s="204">
        <v>89.768786749660762</v>
      </c>
      <c r="L10" s="204">
        <v>87.51794371766745</v>
      </c>
    </row>
    <row r="11" spans="1:12" s="58" customFormat="1" ht="15" customHeight="1">
      <c r="A11" s="56" t="s">
        <v>3</v>
      </c>
      <c r="B11" s="203">
        <v>85.554659529528095</v>
      </c>
      <c r="C11" s="203">
        <v>86.165187203374927</v>
      </c>
      <c r="D11" s="203">
        <v>82.080725517099694</v>
      </c>
      <c r="E11" s="203">
        <v>84.127872447347983</v>
      </c>
      <c r="F11" s="203">
        <v>88.881900649906214</v>
      </c>
      <c r="G11" s="203">
        <v>83.522443170891179</v>
      </c>
      <c r="H11" s="203">
        <v>85.532642376322272</v>
      </c>
      <c r="I11" s="203">
        <v>85.42317468740103</v>
      </c>
      <c r="J11" s="203">
        <v>74.01816911250873</v>
      </c>
      <c r="K11" s="203">
        <v>88.419149057356023</v>
      </c>
      <c r="L11" s="203">
        <v>87.122557726465374</v>
      </c>
    </row>
    <row r="12" spans="1:12" ht="15" customHeight="1">
      <c r="A12" s="59" t="s">
        <v>4</v>
      </c>
      <c r="B12" s="204">
        <v>87.741377829037987</v>
      </c>
      <c r="C12" s="204">
        <v>87.670200311131779</v>
      </c>
      <c r="D12" s="204">
        <v>84.308443043765564</v>
      </c>
      <c r="E12" s="204">
        <v>83.60964138741916</v>
      </c>
      <c r="F12" s="204">
        <v>89.798282144716296</v>
      </c>
      <c r="G12" s="204">
        <v>83.247387705251739</v>
      </c>
      <c r="H12" s="204">
        <v>92.168002434817893</v>
      </c>
      <c r="I12" s="204">
        <v>88.080362729714381</v>
      </c>
      <c r="J12" s="204">
        <v>84.195238997284818</v>
      </c>
      <c r="K12" s="204">
        <v>89.609806726696391</v>
      </c>
      <c r="L12" s="204">
        <v>91.845145176397125</v>
      </c>
    </row>
    <row r="13" spans="1:12" s="58" customFormat="1" ht="15" customHeight="1">
      <c r="A13" s="56" t="s">
        <v>5</v>
      </c>
      <c r="B13" s="203">
        <v>87.384491358895531</v>
      </c>
      <c r="C13" s="203">
        <v>86.813411476080148</v>
      </c>
      <c r="D13" s="203">
        <v>87.976999477260847</v>
      </c>
      <c r="E13" s="203">
        <v>82.999152781700076</v>
      </c>
      <c r="F13" s="203">
        <v>87.45526838966201</v>
      </c>
      <c r="G13" s="203">
        <v>85.884537997214053</v>
      </c>
      <c r="H13" s="203" t="s">
        <v>35</v>
      </c>
      <c r="I13" s="203">
        <v>86.263579188107485</v>
      </c>
      <c r="J13" s="203" t="s">
        <v>35</v>
      </c>
      <c r="K13" s="203">
        <v>91.817343173431738</v>
      </c>
      <c r="L13" s="203" t="s">
        <v>35</v>
      </c>
    </row>
    <row r="14" spans="1:12" ht="15" customHeight="1">
      <c r="A14" s="59" t="s">
        <v>6</v>
      </c>
      <c r="B14" s="204">
        <v>89.488535115479536</v>
      </c>
      <c r="C14" s="204">
        <v>87.293554768367301</v>
      </c>
      <c r="D14" s="204">
        <v>87.18131999046939</v>
      </c>
      <c r="E14" s="204">
        <v>87.513020833333329</v>
      </c>
      <c r="F14" s="204">
        <v>91.28131552808739</v>
      </c>
      <c r="G14" s="204">
        <v>89.166381571444859</v>
      </c>
      <c r="H14" s="204">
        <v>87.97592568363207</v>
      </c>
      <c r="I14" s="204">
        <v>92.598167899693436</v>
      </c>
      <c r="J14" s="204" t="s">
        <v>35</v>
      </c>
      <c r="K14" s="204">
        <v>89.506789724296041</v>
      </c>
      <c r="L14" s="204">
        <v>96.444859038142624</v>
      </c>
    </row>
    <row r="15" spans="1:12" s="58" customFormat="1" ht="15" customHeight="1">
      <c r="A15" s="56" t="s">
        <v>7</v>
      </c>
      <c r="B15" s="203">
        <v>87.968096972946583</v>
      </c>
      <c r="C15" s="203">
        <v>85.807714708751135</v>
      </c>
      <c r="D15" s="203">
        <v>81.777455359983719</v>
      </c>
      <c r="E15" s="203">
        <v>83.487823754927192</v>
      </c>
      <c r="F15" s="203">
        <v>89.526341020434415</v>
      </c>
      <c r="G15" s="203">
        <v>88.044210145998591</v>
      </c>
      <c r="H15" s="203">
        <v>87.964004499437564</v>
      </c>
      <c r="I15" s="203">
        <v>90.638515705930502</v>
      </c>
      <c r="J15" s="203">
        <v>87.126219704123386</v>
      </c>
      <c r="K15" s="203">
        <v>88.463621176335039</v>
      </c>
      <c r="L15" s="203">
        <v>87.680425790402396</v>
      </c>
    </row>
    <row r="16" spans="1:12" ht="15" customHeight="1">
      <c r="A16" s="59" t="s">
        <v>8</v>
      </c>
      <c r="B16" s="204">
        <v>83.727578595461068</v>
      </c>
      <c r="C16" s="204">
        <v>83.111008301848003</v>
      </c>
      <c r="D16" s="204">
        <v>85.276995305164306</v>
      </c>
      <c r="E16" s="204">
        <v>79.106753812636185</v>
      </c>
      <c r="F16" s="204">
        <v>86.130090188576119</v>
      </c>
      <c r="G16" s="204">
        <v>83.246652650215779</v>
      </c>
      <c r="H16" s="204" t="s">
        <v>35</v>
      </c>
      <c r="I16" s="204">
        <v>81.744707730681384</v>
      </c>
      <c r="J16" s="204">
        <v>77.196721311475414</v>
      </c>
      <c r="K16" s="204">
        <v>92.364402317008953</v>
      </c>
      <c r="L16" s="204">
        <v>81.363004172461743</v>
      </c>
    </row>
    <row r="17" spans="1:12" s="58" customFormat="1" ht="15" customHeight="1">
      <c r="A17" s="56" t="s">
        <v>9</v>
      </c>
      <c r="B17" s="203">
        <v>88.456346388837261</v>
      </c>
      <c r="C17" s="203">
        <v>87.386716040607396</v>
      </c>
      <c r="D17" s="203">
        <v>84.611609249646065</v>
      </c>
      <c r="E17" s="203">
        <v>81.907306066343338</v>
      </c>
      <c r="F17" s="203">
        <v>89.986054300096953</v>
      </c>
      <c r="G17" s="203">
        <v>81.297870758248038</v>
      </c>
      <c r="H17" s="203">
        <v>93.014749613417379</v>
      </c>
      <c r="I17" s="203">
        <v>90.715232335064073</v>
      </c>
      <c r="J17" s="203">
        <v>90.833221521534981</v>
      </c>
      <c r="K17" s="203">
        <v>88.764371852238284</v>
      </c>
      <c r="L17" s="203">
        <v>83.512176662972678</v>
      </c>
    </row>
    <row r="18" spans="1:12" ht="15" customHeight="1">
      <c r="A18" s="59" t="s">
        <v>10</v>
      </c>
      <c r="B18" s="204">
        <v>87.983776550934309</v>
      </c>
      <c r="C18" s="204">
        <v>86.102468863977947</v>
      </c>
      <c r="D18" s="204">
        <v>83.395546823837591</v>
      </c>
      <c r="E18" s="204">
        <v>85.332519171710274</v>
      </c>
      <c r="F18" s="204">
        <v>89.455936496512038</v>
      </c>
      <c r="G18" s="204">
        <v>86.51236784591741</v>
      </c>
      <c r="H18" s="204">
        <v>91.113556280373572</v>
      </c>
      <c r="I18" s="204">
        <v>89.408540814175566</v>
      </c>
      <c r="J18" s="204">
        <v>91.052067709449318</v>
      </c>
      <c r="K18" s="204">
        <v>88.161544307411006</v>
      </c>
      <c r="L18" s="204">
        <v>90.433656439424283</v>
      </c>
    </row>
    <row r="19" spans="1:12" s="58" customFormat="1" ht="15" customHeight="1">
      <c r="A19" s="56" t="s">
        <v>11</v>
      </c>
      <c r="B19" s="203">
        <v>89.092769261710927</v>
      </c>
      <c r="C19" s="203">
        <v>87.819166460752811</v>
      </c>
      <c r="D19" s="203">
        <v>87.288649005893049</v>
      </c>
      <c r="E19" s="203">
        <v>86.425171866737173</v>
      </c>
      <c r="F19" s="203">
        <v>88.795950168339274</v>
      </c>
      <c r="G19" s="203">
        <v>85.783320342946226</v>
      </c>
      <c r="H19" s="203">
        <v>91.326530612244895</v>
      </c>
      <c r="I19" s="203">
        <v>90.069506973369712</v>
      </c>
      <c r="J19" s="203">
        <v>90.559343258661471</v>
      </c>
      <c r="K19" s="203">
        <v>90.916632942128686</v>
      </c>
      <c r="L19" s="203">
        <v>90.447240880877487</v>
      </c>
    </row>
    <row r="20" spans="1:12" ht="15" customHeight="1">
      <c r="A20" s="59" t="s">
        <v>12</v>
      </c>
      <c r="B20" s="204">
        <v>87.464667273511239</v>
      </c>
      <c r="C20" s="204">
        <v>89.298982004149181</v>
      </c>
      <c r="D20" s="204">
        <v>79.145112986659399</v>
      </c>
      <c r="E20" s="204" t="s">
        <v>35</v>
      </c>
      <c r="F20" s="204">
        <v>87.500905731468748</v>
      </c>
      <c r="G20" s="204" t="s">
        <v>35</v>
      </c>
      <c r="H20" s="204">
        <v>93.397061426801201</v>
      </c>
      <c r="I20" s="204">
        <v>89.674796747967505</v>
      </c>
      <c r="J20" s="204" t="s">
        <v>35</v>
      </c>
      <c r="K20" s="204">
        <v>90.916821273964118</v>
      </c>
      <c r="L20" s="204" t="s">
        <v>35</v>
      </c>
    </row>
    <row r="21" spans="1:12" s="58" customFormat="1" ht="15" customHeight="1">
      <c r="A21" s="56" t="s">
        <v>13</v>
      </c>
      <c r="B21" s="203">
        <v>87.678717384470289</v>
      </c>
      <c r="C21" s="203">
        <v>85.252934113181226</v>
      </c>
      <c r="D21" s="203">
        <v>86.932484940151767</v>
      </c>
      <c r="E21" s="203">
        <v>82.813584531482405</v>
      </c>
      <c r="F21" s="203">
        <v>90.362791180824274</v>
      </c>
      <c r="G21" s="203">
        <v>80.958708094848731</v>
      </c>
      <c r="H21" s="203">
        <v>88.613410775432385</v>
      </c>
      <c r="I21" s="203">
        <v>88.134160972301899</v>
      </c>
      <c r="J21" s="203">
        <v>84.123910939012589</v>
      </c>
      <c r="K21" s="203">
        <v>90.401214075690021</v>
      </c>
      <c r="L21" s="203">
        <v>94.588486140724939</v>
      </c>
    </row>
    <row r="22" spans="1:12" ht="15" customHeight="1">
      <c r="A22" s="59" t="s">
        <v>14</v>
      </c>
      <c r="B22" s="204">
        <v>87.285330979951198</v>
      </c>
      <c r="C22" s="204">
        <v>88.393126318962914</v>
      </c>
      <c r="D22" s="204">
        <v>72.909272909272914</v>
      </c>
      <c r="E22" s="204">
        <v>83.04658549497087</v>
      </c>
      <c r="F22" s="204">
        <v>87.35894741651056</v>
      </c>
      <c r="G22" s="204">
        <v>83.945671291772527</v>
      </c>
      <c r="H22" s="204">
        <v>91.14043355325164</v>
      </c>
      <c r="I22" s="204">
        <v>88.306089041569649</v>
      </c>
      <c r="J22" s="204">
        <v>84.932405827536442</v>
      </c>
      <c r="K22" s="204">
        <v>92.041977826759236</v>
      </c>
      <c r="L22" s="204">
        <v>86.191373534338368</v>
      </c>
    </row>
    <row r="23" spans="1:12" s="58" customFormat="1" ht="15" customHeight="1">
      <c r="A23" s="56" t="s">
        <v>15</v>
      </c>
      <c r="B23" s="203">
        <v>87.655528298967923</v>
      </c>
      <c r="C23" s="203">
        <v>87.151882413615283</v>
      </c>
      <c r="D23" s="203">
        <v>80.49005064197658</v>
      </c>
      <c r="E23" s="203">
        <v>83.629152850919965</v>
      </c>
      <c r="F23" s="203">
        <v>89.244946569654701</v>
      </c>
      <c r="G23" s="203">
        <v>84.830608461149509</v>
      </c>
      <c r="H23" s="203">
        <v>90.241604414832764</v>
      </c>
      <c r="I23" s="203">
        <v>89.682925960659546</v>
      </c>
      <c r="J23" s="203">
        <v>86.227449733767784</v>
      </c>
      <c r="K23" s="203">
        <v>89.55257084063291</v>
      </c>
      <c r="L23" s="203">
        <v>81.852514410653924</v>
      </c>
    </row>
    <row r="24" spans="1:12" ht="15" customHeight="1">
      <c r="A24" s="59" t="s">
        <v>16</v>
      </c>
      <c r="B24" s="204">
        <v>86.435229430674326</v>
      </c>
      <c r="C24" s="204">
        <v>86.511078696950747</v>
      </c>
      <c r="D24" s="204">
        <v>84.109118657001147</v>
      </c>
      <c r="E24" s="204">
        <v>80.305659743604096</v>
      </c>
      <c r="F24" s="204">
        <v>90.427260173828273</v>
      </c>
      <c r="G24" s="204">
        <v>77.290979492327551</v>
      </c>
      <c r="H24" s="204">
        <v>83.88249748687592</v>
      </c>
      <c r="I24" s="204">
        <v>87.149899777886134</v>
      </c>
      <c r="J24" s="204">
        <v>84.356111054195267</v>
      </c>
      <c r="K24" s="204">
        <v>87.992341945059906</v>
      </c>
      <c r="L24" s="204">
        <v>84.678008558605597</v>
      </c>
    </row>
    <row r="25" spans="1:12">
      <c r="A25" s="62" t="s">
        <v>0</v>
      </c>
      <c r="B25" s="205">
        <v>88.329993580348258</v>
      </c>
      <c r="C25" s="205">
        <v>86.566318340116879</v>
      </c>
      <c r="D25" s="205">
        <v>84.111621947071086</v>
      </c>
      <c r="E25" s="205">
        <v>84.145615527386298</v>
      </c>
      <c r="F25" s="205">
        <v>89.69350316512093</v>
      </c>
      <c r="G25" s="205">
        <v>85.981396673819418</v>
      </c>
      <c r="H25" s="205">
        <v>91.025498640538672</v>
      </c>
      <c r="I25" s="205">
        <v>90.171648610432754</v>
      </c>
      <c r="J25" s="205">
        <v>87.973100342116155</v>
      </c>
      <c r="K25" s="205">
        <v>89.31074499174116</v>
      </c>
      <c r="L25" s="205">
        <v>88.329029501374762</v>
      </c>
    </row>
    <row r="26" spans="1:12" ht="15" customHeight="1">
      <c r="A26" s="64" t="s">
        <v>135</v>
      </c>
      <c r="B26" s="205">
        <v>84.228707</v>
      </c>
      <c r="C26" s="205">
        <v>82.733395999999999</v>
      </c>
      <c r="D26" s="205">
        <v>81.363781000000003</v>
      </c>
      <c r="E26" s="205">
        <v>82.729637999999994</v>
      </c>
      <c r="F26" s="205">
        <v>84.872889000000001</v>
      </c>
      <c r="G26" s="205">
        <v>82.571984</v>
      </c>
      <c r="H26" s="205">
        <v>88.128997999999996</v>
      </c>
      <c r="I26" s="205">
        <v>86.515979999999999</v>
      </c>
      <c r="J26" s="205">
        <v>85.312828999999994</v>
      </c>
      <c r="K26" s="205">
        <v>86.602187999999998</v>
      </c>
      <c r="L26" s="205">
        <v>82.811019000000002</v>
      </c>
    </row>
    <row r="27" spans="1:12" s="69" customFormat="1">
      <c r="A27" s="67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</row>
    <row r="28" spans="1:12" s="69" customFormat="1">
      <c r="A28" s="70"/>
      <c r="B28" s="71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>
      <c r="A29" s="624" t="s">
        <v>530</v>
      </c>
      <c r="B29" s="72"/>
    </row>
  </sheetData>
  <mergeCells count="11">
    <mergeCell ref="G7:G8"/>
    <mergeCell ref="B7:B8"/>
    <mergeCell ref="C7:C8"/>
    <mergeCell ref="D7:D8"/>
    <mergeCell ref="E7:E8"/>
    <mergeCell ref="F7:F8"/>
    <mergeCell ref="H7:H8"/>
    <mergeCell ref="I7:I8"/>
    <mergeCell ref="J7:J8"/>
    <mergeCell ref="K7:K8"/>
    <mergeCell ref="L7:L8"/>
  </mergeCells>
  <conditionalFormatting sqref="G26:J26">
    <cfRule type="expression" dxfId="111" priority="8" stopIfTrue="1">
      <formula>#REF!=1</formula>
    </cfRule>
  </conditionalFormatting>
  <conditionalFormatting sqref="B26:E26">
    <cfRule type="expression" dxfId="110" priority="7" stopIfTrue="1">
      <formula>#REF!=1</formula>
    </cfRule>
  </conditionalFormatting>
  <conditionalFormatting sqref="D25:L25">
    <cfRule type="expression" dxfId="109" priority="6" stopIfTrue="1">
      <formula>#REF!=1</formula>
    </cfRule>
  </conditionalFormatting>
  <conditionalFormatting sqref="B25:L25">
    <cfRule type="expression" dxfId="108" priority="5" stopIfTrue="1">
      <formula>#REF!=1</formula>
    </cfRule>
  </conditionalFormatting>
  <conditionalFormatting sqref="B25">
    <cfRule type="expression" dxfId="107" priority="4" stopIfTrue="1">
      <formula>#REF!=1</formula>
    </cfRule>
  </conditionalFormatting>
  <conditionalFormatting sqref="C25:D25">
    <cfRule type="expression" dxfId="106" priority="3" stopIfTrue="1">
      <formula>#REF!=1</formula>
    </cfRule>
  </conditionalFormatting>
  <conditionalFormatting sqref="K26:L26">
    <cfRule type="expression" dxfId="105" priority="2" stopIfTrue="1">
      <formula>#REF!=1</formula>
    </cfRule>
  </conditionalFormatting>
  <conditionalFormatting sqref="F26">
    <cfRule type="expression" dxfId="104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&amp;C-22-</oddHeader>
    <oddFooter>&amp;CStatistische Ämter des Bundes und der Länder, Internationale Bildungsindikatoren, 2017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>
      <pane xSplit="1" ySplit="8" topLeftCell="B9" activePane="bottomRight" state="frozen"/>
      <selection pane="topRight"/>
      <selection pane="bottomLeft"/>
      <selection pane="bottomRight"/>
    </sheetView>
  </sheetViews>
  <sheetFormatPr baseColWidth="10" defaultColWidth="9.140625" defaultRowHeight="12.75"/>
  <cols>
    <col min="1" max="1" width="24" style="47" customWidth="1"/>
    <col min="2" max="3" width="10.7109375" style="177" customWidth="1"/>
    <col min="4" max="5" width="11.7109375" style="177" customWidth="1"/>
    <col min="6" max="6" width="10.7109375" style="177" customWidth="1"/>
    <col min="7" max="7" width="13.140625" style="177" customWidth="1"/>
    <col min="8" max="8" width="12.7109375" style="177" customWidth="1"/>
    <col min="9" max="9" width="9.7109375" style="177" customWidth="1"/>
    <col min="10" max="10" width="11.7109375" style="177" customWidth="1"/>
    <col min="11" max="11" width="10.7109375" style="177" customWidth="1"/>
    <col min="12" max="16384" width="9.140625" style="86"/>
  </cols>
  <sheetData>
    <row r="1" spans="1:11">
      <c r="A1" s="569" t="s">
        <v>421</v>
      </c>
      <c r="K1" s="207"/>
    </row>
    <row r="2" spans="1:11">
      <c r="K2" s="207"/>
    </row>
    <row r="3" spans="1:11" s="121" customFormat="1" ht="15.75">
      <c r="A3" s="133" t="s">
        <v>136</v>
      </c>
      <c r="B3" s="133"/>
      <c r="C3" s="133"/>
      <c r="D3" s="133"/>
      <c r="E3" s="133"/>
      <c r="F3" s="133"/>
      <c r="G3" s="133"/>
      <c r="H3" s="133"/>
      <c r="I3" s="133"/>
      <c r="J3" s="208"/>
      <c r="K3" s="120"/>
    </row>
    <row r="4" spans="1:11" ht="15" customHeight="1">
      <c r="A4" s="181" t="s">
        <v>137</v>
      </c>
      <c r="B4" s="182"/>
      <c r="C4" s="182"/>
      <c r="D4" s="182"/>
      <c r="E4" s="182"/>
      <c r="F4" s="182"/>
      <c r="G4" s="182"/>
      <c r="H4" s="182"/>
      <c r="I4" s="182"/>
      <c r="J4" s="183"/>
      <c r="K4" s="183"/>
    </row>
    <row r="5" spans="1:11" ht="12.75" customHeight="1">
      <c r="A5" s="181"/>
      <c r="B5" s="182"/>
      <c r="C5" s="182"/>
      <c r="D5" s="182"/>
      <c r="E5" s="182"/>
      <c r="F5" s="182"/>
      <c r="G5" s="182"/>
      <c r="H5" s="182"/>
      <c r="I5" s="182"/>
      <c r="J5" s="183"/>
      <c r="K5" s="183"/>
    </row>
    <row r="6" spans="1:11" ht="38.25">
      <c r="A6" s="91"/>
      <c r="B6" s="811" t="s">
        <v>43</v>
      </c>
      <c r="C6" s="184" t="s">
        <v>95</v>
      </c>
      <c r="D6" s="185"/>
      <c r="E6" s="185"/>
      <c r="F6" s="13" t="s">
        <v>22</v>
      </c>
      <c r="G6" s="13"/>
      <c r="H6" s="13"/>
      <c r="I6" s="13"/>
      <c r="J6" s="186"/>
      <c r="K6" s="811" t="s">
        <v>120</v>
      </c>
    </row>
    <row r="7" spans="1:11" ht="63.75">
      <c r="A7" s="91"/>
      <c r="B7" s="811"/>
      <c r="C7" s="34" t="s">
        <v>121</v>
      </c>
      <c r="D7" s="34" t="s">
        <v>122</v>
      </c>
      <c r="E7" s="187" t="s">
        <v>108</v>
      </c>
      <c r="F7" s="33" t="s">
        <v>34</v>
      </c>
      <c r="G7" s="34" t="s">
        <v>123</v>
      </c>
      <c r="H7" s="34" t="s">
        <v>107</v>
      </c>
      <c r="I7" s="34" t="s">
        <v>28</v>
      </c>
      <c r="J7" s="187" t="s">
        <v>108</v>
      </c>
      <c r="K7" s="811"/>
    </row>
    <row r="8" spans="1:11" ht="12.75" customHeight="1">
      <c r="A8" s="188" t="s">
        <v>17</v>
      </c>
      <c r="B8" s="32" t="s">
        <v>27</v>
      </c>
      <c r="C8" s="32" t="s">
        <v>45</v>
      </c>
      <c r="D8" s="32" t="s">
        <v>23</v>
      </c>
      <c r="E8" s="32" t="s">
        <v>124</v>
      </c>
      <c r="F8" s="32" t="s">
        <v>38</v>
      </c>
      <c r="G8" s="32" t="s">
        <v>18</v>
      </c>
      <c r="H8" s="32" t="s">
        <v>39</v>
      </c>
      <c r="I8" s="32" t="s">
        <v>40</v>
      </c>
      <c r="J8" s="32" t="s">
        <v>48</v>
      </c>
      <c r="K8" s="811"/>
    </row>
    <row r="9" spans="1:11" s="209" customFormat="1" ht="15" customHeight="1">
      <c r="A9" s="689" t="s">
        <v>2</v>
      </c>
      <c r="B9" s="203">
        <v>6.7332572550788869</v>
      </c>
      <c r="C9" s="203">
        <v>2.4918192992496526</v>
      </c>
      <c r="D9" s="203">
        <v>2.4152452112929925</v>
      </c>
      <c r="E9" s="203">
        <v>2.4767123523846535</v>
      </c>
      <c r="F9" s="203" t="s">
        <v>35</v>
      </c>
      <c r="G9" s="203">
        <v>1.8376252290418444</v>
      </c>
      <c r="H9" s="203">
        <v>2.0228533315193133</v>
      </c>
      <c r="I9" s="203" t="s">
        <v>35</v>
      </c>
      <c r="J9" s="203">
        <v>1.8773140371480292</v>
      </c>
      <c r="K9" s="203">
        <v>2.7782868151489515</v>
      </c>
    </row>
    <row r="10" spans="1:11" s="209" customFormat="1" ht="15" customHeight="1">
      <c r="A10" s="690" t="s">
        <v>1</v>
      </c>
      <c r="B10" s="204">
        <v>5.8522175223028094</v>
      </c>
      <c r="C10" s="204">
        <v>2.2495909132722707</v>
      </c>
      <c r="D10" s="204">
        <v>1.7676185203979642</v>
      </c>
      <c r="E10" s="204">
        <v>2.1779255603438177</v>
      </c>
      <c r="F10" s="204" t="s">
        <v>35</v>
      </c>
      <c r="G10" s="204">
        <v>1.3515539593918204</v>
      </c>
      <c r="H10" s="204">
        <v>1.9618949536560244</v>
      </c>
      <c r="I10" s="204" t="s">
        <v>35</v>
      </c>
      <c r="J10" s="204">
        <v>1.6087666602065818</v>
      </c>
      <c r="K10" s="204">
        <v>2.3654382114723838</v>
      </c>
    </row>
    <row r="11" spans="1:11" s="209" customFormat="1" ht="15" customHeight="1">
      <c r="A11" s="689" t="s">
        <v>3</v>
      </c>
      <c r="B11" s="203">
        <v>22.406498202602247</v>
      </c>
      <c r="C11" s="203">
        <v>7.8410971473513476</v>
      </c>
      <c r="D11" s="203">
        <v>5.5408849918433933</v>
      </c>
      <c r="E11" s="203">
        <v>7.2816099792924733</v>
      </c>
      <c r="F11" s="203" t="s">
        <v>35</v>
      </c>
      <c r="G11" s="203">
        <v>4.0696178584941363</v>
      </c>
      <c r="H11" s="203">
        <v>3.7758177177613859</v>
      </c>
      <c r="I11" s="203" t="s">
        <v>35</v>
      </c>
      <c r="J11" s="203">
        <v>3.9696951863715206</v>
      </c>
      <c r="K11" s="203">
        <v>7.5675232831340287</v>
      </c>
    </row>
    <row r="12" spans="1:11" s="209" customFormat="1" ht="15" customHeight="1">
      <c r="A12" s="690" t="s">
        <v>4</v>
      </c>
      <c r="B12" s="204">
        <v>12.513816382403459</v>
      </c>
      <c r="C12" s="204">
        <v>5.2879888393582943</v>
      </c>
      <c r="D12" s="204" t="s">
        <v>35</v>
      </c>
      <c r="E12" s="204">
        <v>4.6091813522900518</v>
      </c>
      <c r="F12" s="204">
        <v>0</v>
      </c>
      <c r="G12" s="204" t="s">
        <v>35</v>
      </c>
      <c r="H12" s="204" t="s">
        <v>35</v>
      </c>
      <c r="I12" s="204" t="s">
        <v>35</v>
      </c>
      <c r="J12" s="204">
        <v>2.2499318378262356</v>
      </c>
      <c r="K12" s="204">
        <v>4.3177470562902078</v>
      </c>
    </row>
    <row r="13" spans="1:11" s="209" customFormat="1" ht="15" customHeight="1">
      <c r="A13" s="689" t="s">
        <v>5</v>
      </c>
      <c r="B13" s="203" t="s">
        <v>35</v>
      </c>
      <c r="C13" s="203">
        <v>5.2713702441942125</v>
      </c>
      <c r="D13" s="203" t="s">
        <v>35</v>
      </c>
      <c r="E13" s="203">
        <v>4.985339072930314</v>
      </c>
      <c r="F13" s="203" t="s">
        <v>35</v>
      </c>
      <c r="G13" s="203" t="s">
        <v>35</v>
      </c>
      <c r="H13" s="203" t="s">
        <v>35</v>
      </c>
      <c r="I13" s="203" t="s">
        <v>35</v>
      </c>
      <c r="J13" s="203" t="s">
        <v>35</v>
      </c>
      <c r="K13" s="203">
        <v>4.9619466912392074</v>
      </c>
    </row>
    <row r="14" spans="1:11" s="209" customFormat="1" ht="15" customHeight="1">
      <c r="A14" s="690" t="s">
        <v>6</v>
      </c>
      <c r="B14" s="204">
        <v>10.505490597074646</v>
      </c>
      <c r="C14" s="204">
        <v>4.0621131218771112</v>
      </c>
      <c r="D14" s="204" t="s">
        <v>35</v>
      </c>
      <c r="E14" s="204">
        <v>3.5448577680525166</v>
      </c>
      <c r="F14" s="204">
        <v>0</v>
      </c>
      <c r="G14" s="204" t="s">
        <v>35</v>
      </c>
      <c r="H14" s="204" t="s">
        <v>35</v>
      </c>
      <c r="I14" s="204" t="s">
        <v>35</v>
      </c>
      <c r="J14" s="204">
        <v>2.5301788549547024</v>
      </c>
      <c r="K14" s="204">
        <v>3.8426071429804898</v>
      </c>
    </row>
    <row r="15" spans="1:11" s="209" customFormat="1" ht="15" customHeight="1">
      <c r="A15" s="689" t="s">
        <v>7</v>
      </c>
      <c r="B15" s="203">
        <v>8.3608915961565611</v>
      </c>
      <c r="C15" s="203">
        <v>3.4003198078454129</v>
      </c>
      <c r="D15" s="203">
        <v>2.6780358331438774</v>
      </c>
      <c r="E15" s="203">
        <v>3.23028282949433</v>
      </c>
      <c r="F15" s="203" t="s">
        <v>35</v>
      </c>
      <c r="G15" s="203">
        <v>1.9406797700986307</v>
      </c>
      <c r="H15" s="203">
        <v>2.5162417716365177</v>
      </c>
      <c r="I15" s="203" t="s">
        <v>35</v>
      </c>
      <c r="J15" s="203">
        <v>2.2084110786706534</v>
      </c>
      <c r="K15" s="203">
        <v>3.4927508377214833</v>
      </c>
    </row>
    <row r="16" spans="1:11" s="209" customFormat="1" ht="15" customHeight="1">
      <c r="A16" s="690" t="s">
        <v>8</v>
      </c>
      <c r="B16" s="204">
        <v>13.703943115707823</v>
      </c>
      <c r="C16" s="204">
        <v>7.115840714695655</v>
      </c>
      <c r="D16" s="204" t="s">
        <v>35</v>
      </c>
      <c r="E16" s="204">
        <v>6.6838524768982293</v>
      </c>
      <c r="F16" s="204" t="s">
        <v>35</v>
      </c>
      <c r="G16" s="204" t="s">
        <v>35</v>
      </c>
      <c r="H16" s="204" t="s">
        <v>35</v>
      </c>
      <c r="I16" s="204" t="s">
        <v>35</v>
      </c>
      <c r="J16" s="204">
        <v>3.3098389380005346</v>
      </c>
      <c r="K16" s="204">
        <v>6.1111806905059138</v>
      </c>
    </row>
    <row r="17" spans="1:11" s="209" customFormat="1" ht="15" customHeight="1">
      <c r="A17" s="689" t="s">
        <v>9</v>
      </c>
      <c r="B17" s="203">
        <v>10.087590496831547</v>
      </c>
      <c r="C17" s="203">
        <v>3.4239830315885165</v>
      </c>
      <c r="D17" s="203">
        <v>2.634605214299377</v>
      </c>
      <c r="E17" s="203">
        <v>3.2664417985259311</v>
      </c>
      <c r="F17" s="203" t="s">
        <v>35</v>
      </c>
      <c r="G17" s="203">
        <v>1.8680981849210097</v>
      </c>
      <c r="H17" s="203">
        <v>2.5290726538908586</v>
      </c>
      <c r="I17" s="203" t="s">
        <v>35</v>
      </c>
      <c r="J17" s="203">
        <v>2.1633548627736912</v>
      </c>
      <c r="K17" s="203">
        <v>3.7811788560850537</v>
      </c>
    </row>
    <row r="18" spans="1:11" s="209" customFormat="1" ht="15" customHeight="1">
      <c r="A18" s="690" t="s">
        <v>10</v>
      </c>
      <c r="B18" s="204">
        <v>10.867429351717703</v>
      </c>
      <c r="C18" s="204">
        <v>4.2667862746691503</v>
      </c>
      <c r="D18" s="204">
        <v>2.4338050027249438</v>
      </c>
      <c r="E18" s="204">
        <v>3.7300365285055403</v>
      </c>
      <c r="F18" s="204" t="s">
        <v>35</v>
      </c>
      <c r="G18" s="204">
        <v>2.1180962752586638</v>
      </c>
      <c r="H18" s="204">
        <v>2.1427428118918646</v>
      </c>
      <c r="I18" s="204" t="s">
        <v>35</v>
      </c>
      <c r="J18" s="204">
        <v>2.1136028775620423</v>
      </c>
      <c r="K18" s="204">
        <v>4.2386895716559234</v>
      </c>
    </row>
    <row r="19" spans="1:11" s="209" customFormat="1" ht="15" customHeight="1">
      <c r="A19" s="689" t="s">
        <v>11</v>
      </c>
      <c r="B19" s="203">
        <v>8.2198421964827499</v>
      </c>
      <c r="C19" s="203">
        <v>2.9823530531263973</v>
      </c>
      <c r="D19" s="203" t="s">
        <v>35</v>
      </c>
      <c r="E19" s="203">
        <v>2.8159493260927682</v>
      </c>
      <c r="F19" s="203" t="s">
        <v>35</v>
      </c>
      <c r="G19" s="203" t="s">
        <v>35</v>
      </c>
      <c r="H19" s="203">
        <v>2.7332924785648043</v>
      </c>
      <c r="I19" s="203" t="s">
        <v>35</v>
      </c>
      <c r="J19" s="203">
        <v>1.7481431764748991</v>
      </c>
      <c r="K19" s="203">
        <v>3.2427562772370759</v>
      </c>
    </row>
    <row r="20" spans="1:11" s="209" customFormat="1" ht="15" customHeight="1">
      <c r="A20" s="690" t="s">
        <v>12</v>
      </c>
      <c r="B20" s="204">
        <v>9.5508100147275421</v>
      </c>
      <c r="C20" s="204">
        <v>4.235878069527665</v>
      </c>
      <c r="D20" s="204" t="s">
        <v>35</v>
      </c>
      <c r="E20" s="204">
        <v>3.9686779611401803</v>
      </c>
      <c r="F20" s="204">
        <v>0</v>
      </c>
      <c r="G20" s="204" t="s">
        <v>35</v>
      </c>
      <c r="H20" s="204" t="s">
        <v>35</v>
      </c>
      <c r="I20" s="204" t="s">
        <v>35</v>
      </c>
      <c r="J20" s="204" t="s">
        <v>35</v>
      </c>
      <c r="K20" s="204">
        <v>4.3129629671695078</v>
      </c>
    </row>
    <row r="21" spans="1:11" s="209" customFormat="1" ht="15" customHeight="1">
      <c r="A21" s="689" t="s">
        <v>13</v>
      </c>
      <c r="B21" s="203">
        <v>21.518907991035746</v>
      </c>
      <c r="C21" s="203">
        <v>5.8911455101221337</v>
      </c>
      <c r="D21" s="203" t="s">
        <v>35</v>
      </c>
      <c r="E21" s="203">
        <v>5.2066800824697603</v>
      </c>
      <c r="F21" s="203">
        <v>0</v>
      </c>
      <c r="G21" s="203">
        <v>1.9068319010785286</v>
      </c>
      <c r="H21" s="203">
        <v>2.9823340952435036</v>
      </c>
      <c r="I21" s="203" t="s">
        <v>35</v>
      </c>
      <c r="J21" s="203">
        <v>2.3236715060438224</v>
      </c>
      <c r="K21" s="203">
        <v>4.8863361682073423</v>
      </c>
    </row>
    <row r="22" spans="1:11" s="209" customFormat="1" ht="15" customHeight="1">
      <c r="A22" s="690" t="s">
        <v>14</v>
      </c>
      <c r="B22" s="204">
        <v>23.976739823672862</v>
      </c>
      <c r="C22" s="204">
        <v>8.0875708274805866</v>
      </c>
      <c r="D22" s="204" t="s">
        <v>35</v>
      </c>
      <c r="E22" s="204">
        <v>7.5086575284323835</v>
      </c>
      <c r="F22" s="204" t="s">
        <v>35</v>
      </c>
      <c r="G22" s="204" t="s">
        <v>35</v>
      </c>
      <c r="H22" s="204" t="s">
        <v>35</v>
      </c>
      <c r="I22" s="204" t="s">
        <v>35</v>
      </c>
      <c r="J22" s="204">
        <v>2.8643842940023365</v>
      </c>
      <c r="K22" s="204">
        <v>7.2532436458502172</v>
      </c>
    </row>
    <row r="23" spans="1:11" s="209" customFormat="1" ht="15" customHeight="1">
      <c r="A23" s="689" t="s">
        <v>15</v>
      </c>
      <c r="B23" s="203">
        <v>10.233163886905011</v>
      </c>
      <c r="C23" s="203">
        <v>3.3504442282283433</v>
      </c>
      <c r="D23" s="203" t="s">
        <v>35</v>
      </c>
      <c r="E23" s="203">
        <v>3.2084172644884541</v>
      </c>
      <c r="F23" s="203">
        <v>0</v>
      </c>
      <c r="G23" s="203" t="s">
        <v>35</v>
      </c>
      <c r="H23" s="203" t="s">
        <v>35</v>
      </c>
      <c r="I23" s="203" t="s">
        <v>35</v>
      </c>
      <c r="J23" s="203">
        <v>2.5005838177996833</v>
      </c>
      <c r="K23" s="203">
        <v>3.6873893715629178</v>
      </c>
    </row>
    <row r="24" spans="1:11" s="209" customFormat="1" ht="15" customHeight="1">
      <c r="A24" s="690" t="s">
        <v>16</v>
      </c>
      <c r="B24" s="204">
        <v>21.091134866645071</v>
      </c>
      <c r="C24" s="204">
        <v>5.2183346344529724</v>
      </c>
      <c r="D24" s="204" t="s">
        <v>35</v>
      </c>
      <c r="E24" s="204">
        <v>4.8321439011726586</v>
      </c>
      <c r="F24" s="204" t="s">
        <v>35</v>
      </c>
      <c r="G24" s="204" t="s">
        <v>35</v>
      </c>
      <c r="H24" s="204" t="s">
        <v>35</v>
      </c>
      <c r="I24" s="204" t="s">
        <v>35</v>
      </c>
      <c r="J24" s="204">
        <v>2.8008848939941657</v>
      </c>
      <c r="K24" s="204">
        <v>4.8519993829187147</v>
      </c>
    </row>
    <row r="25" spans="1:11" s="209" customFormat="1" ht="15" customHeight="1">
      <c r="A25" s="691" t="s">
        <v>0</v>
      </c>
      <c r="B25" s="205">
        <v>10.004779214904207</v>
      </c>
      <c r="C25" s="205">
        <v>3.9587397468422445</v>
      </c>
      <c r="D25" s="205">
        <v>2.5450451707104773</v>
      </c>
      <c r="E25" s="205">
        <v>3.6604076953899689</v>
      </c>
      <c r="F25" s="205" t="s">
        <v>35</v>
      </c>
      <c r="G25" s="205">
        <v>2.044496622052514</v>
      </c>
      <c r="H25" s="205">
        <v>2.4794837350692047</v>
      </c>
      <c r="I25" s="205">
        <v>2.1705507156714741</v>
      </c>
      <c r="J25" s="205">
        <v>2.2082922090807551</v>
      </c>
      <c r="K25" s="205">
        <v>3.8933367237982277</v>
      </c>
    </row>
    <row r="26" spans="1:11" s="209" customFormat="1" ht="15" customHeight="1">
      <c r="A26" s="691" t="s">
        <v>26</v>
      </c>
      <c r="B26" s="536">
        <v>11.605017999999999</v>
      </c>
      <c r="C26" s="536">
        <v>6.8650093999999999</v>
      </c>
      <c r="D26" s="536">
        <v>7.1762009999999998</v>
      </c>
      <c r="E26" s="536">
        <v>6.9270228999999999</v>
      </c>
      <c r="F26" s="536">
        <v>4.6684273000000003</v>
      </c>
      <c r="G26" s="536">
        <v>4.9358643999999998</v>
      </c>
      <c r="H26" s="536">
        <v>4.0898155999999997</v>
      </c>
      <c r="I26" s="536">
        <v>3.5375874999999999</v>
      </c>
      <c r="J26" s="536">
        <v>4.5873372999999997</v>
      </c>
      <c r="K26" s="205">
        <v>6.5383335999999996</v>
      </c>
    </row>
    <row r="27" spans="1:11">
      <c r="A27" s="91"/>
      <c r="B27" s="74"/>
      <c r="C27" s="74"/>
      <c r="D27" s="74"/>
      <c r="E27" s="74"/>
      <c r="F27" s="74"/>
      <c r="G27" s="74"/>
      <c r="H27" s="74"/>
      <c r="I27" s="74"/>
      <c r="J27" s="74"/>
      <c r="K27" s="74"/>
    </row>
    <row r="29" spans="1:11">
      <c r="A29" s="692" t="s">
        <v>531</v>
      </c>
    </row>
  </sheetData>
  <mergeCells count="2">
    <mergeCell ref="B6:B7"/>
    <mergeCell ref="K6:K8"/>
  </mergeCells>
  <conditionalFormatting sqref="D26 F26:K26">
    <cfRule type="expression" dxfId="103" priority="5" stopIfTrue="1">
      <formula>#REF!=1</formula>
    </cfRule>
  </conditionalFormatting>
  <conditionalFormatting sqref="C26:D26 F26:K26">
    <cfRule type="expression" dxfId="102" priority="4" stopIfTrue="1">
      <formula>#REF!=1</formula>
    </cfRule>
  </conditionalFormatting>
  <conditionalFormatting sqref="E26">
    <cfRule type="expression" dxfId="101" priority="3" stopIfTrue="1">
      <formula>#REF!=1</formula>
    </cfRule>
  </conditionalFormatting>
  <conditionalFormatting sqref="E26">
    <cfRule type="expression" dxfId="100" priority="2" stopIfTrue="1">
      <formula>#REF!=1</formula>
    </cfRule>
  </conditionalFormatting>
  <conditionalFormatting sqref="B26">
    <cfRule type="expression" dxfId="99" priority="1" stopIfTrue="1">
      <formula>#REF!=1</formula>
    </cfRule>
  </conditionalFormatting>
  <conditionalFormatting sqref="B26:K26">
    <cfRule type="expression" dxfId="98" priority="6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verticalDpi="1200" r:id="rId1"/>
  <headerFooter alignWithMargins="0">
    <oddHeader>&amp;C-23-</oddHeader>
    <oddFooter>&amp;CStatistische Ämter des Bundes und der Länder, Internationale Bildungsindikatoren, 2017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workbookViewId="0">
      <pane xSplit="2" ySplit="8" topLeftCell="C9" activePane="bottomRight" state="frozen"/>
      <selection pane="topRight"/>
      <selection pane="bottomLeft"/>
      <selection pane="bottomRight"/>
    </sheetView>
  </sheetViews>
  <sheetFormatPr baseColWidth="10" defaultColWidth="9.140625" defaultRowHeight="12.75"/>
  <cols>
    <col min="1" max="1" width="24" style="47" customWidth="1"/>
    <col min="2" max="2" width="10.7109375" style="47" customWidth="1"/>
    <col min="3" max="4" width="10.7109375" style="177" customWidth="1"/>
    <col min="5" max="5" width="11.7109375" style="177" customWidth="1"/>
    <col min="6" max="6" width="10" style="177" customWidth="1"/>
    <col min="7" max="9" width="10.7109375" style="177" customWidth="1"/>
    <col min="10" max="11" width="10" style="177" customWidth="1"/>
    <col min="12" max="12" width="10.7109375" style="177" customWidth="1"/>
    <col min="13" max="16384" width="9.140625" style="86"/>
  </cols>
  <sheetData>
    <row r="1" spans="1:12">
      <c r="A1" s="569" t="s">
        <v>421</v>
      </c>
      <c r="H1" s="177" t="s">
        <v>35</v>
      </c>
      <c r="L1" s="178"/>
    </row>
    <row r="2" spans="1:12">
      <c r="L2" s="178"/>
    </row>
    <row r="3" spans="1:12" s="121" customFormat="1" ht="15.75" customHeight="1">
      <c r="A3" s="133" t="s">
        <v>138</v>
      </c>
      <c r="B3" s="133"/>
      <c r="C3" s="133"/>
      <c r="D3" s="133"/>
      <c r="E3" s="133"/>
      <c r="F3" s="133"/>
      <c r="G3" s="133"/>
      <c r="H3" s="133"/>
      <c r="I3" s="133"/>
      <c r="J3" s="180"/>
      <c r="K3" s="180"/>
      <c r="L3" s="74"/>
    </row>
    <row r="4" spans="1:12" ht="15" customHeight="1">
      <c r="A4" s="181" t="s">
        <v>139</v>
      </c>
      <c r="B4" s="197"/>
      <c r="C4" s="182"/>
      <c r="D4" s="182"/>
      <c r="E4" s="182"/>
      <c r="F4" s="182"/>
      <c r="G4" s="182"/>
      <c r="H4" s="182"/>
      <c r="I4" s="182"/>
      <c r="J4" s="183"/>
      <c r="K4" s="183"/>
      <c r="L4" s="183"/>
    </row>
    <row r="5" spans="1:12" ht="12.75" customHeight="1">
      <c r="A5" s="181"/>
      <c r="B5" s="197"/>
      <c r="C5" s="182"/>
      <c r="D5" s="182"/>
      <c r="E5" s="182"/>
      <c r="F5" s="182"/>
      <c r="G5" s="182"/>
      <c r="H5" s="182"/>
      <c r="I5" s="182"/>
      <c r="J5" s="183"/>
      <c r="K5" s="183"/>
      <c r="L5" s="183"/>
    </row>
    <row r="6" spans="1:12" ht="38.25" customHeight="1">
      <c r="A6" s="198"/>
      <c r="B6" s="199"/>
      <c r="C6" s="811" t="s">
        <v>43</v>
      </c>
      <c r="D6" s="184" t="s">
        <v>95</v>
      </c>
      <c r="E6" s="185"/>
      <c r="F6" s="185"/>
      <c r="G6" s="13" t="s">
        <v>22</v>
      </c>
      <c r="H6" s="13"/>
      <c r="I6" s="13"/>
      <c r="J6" s="13"/>
      <c r="K6" s="186"/>
      <c r="L6" s="811" t="s">
        <v>120</v>
      </c>
    </row>
    <row r="7" spans="1:12" ht="63.75" customHeight="1">
      <c r="A7" s="198"/>
      <c r="B7" s="199"/>
      <c r="C7" s="811"/>
      <c r="D7" s="34" t="s">
        <v>121</v>
      </c>
      <c r="E7" s="34" t="s">
        <v>122</v>
      </c>
      <c r="F7" s="187" t="s">
        <v>108</v>
      </c>
      <c r="G7" s="33" t="s">
        <v>34</v>
      </c>
      <c r="H7" s="34" t="s">
        <v>31</v>
      </c>
      <c r="I7" s="34" t="s">
        <v>32</v>
      </c>
      <c r="J7" s="34" t="s">
        <v>28</v>
      </c>
      <c r="K7" s="187" t="s">
        <v>108</v>
      </c>
      <c r="L7" s="811"/>
    </row>
    <row r="8" spans="1:12" ht="12.75" customHeight="1">
      <c r="A8" s="188" t="s">
        <v>17</v>
      </c>
      <c r="B8" s="200" t="s">
        <v>19</v>
      </c>
      <c r="C8" s="32" t="s">
        <v>27</v>
      </c>
      <c r="D8" s="32" t="s">
        <v>45</v>
      </c>
      <c r="E8" s="32" t="s">
        <v>23</v>
      </c>
      <c r="F8" s="32" t="s">
        <v>124</v>
      </c>
      <c r="G8" s="32" t="s">
        <v>38</v>
      </c>
      <c r="H8" s="32" t="s">
        <v>18</v>
      </c>
      <c r="I8" s="32" t="s">
        <v>39</v>
      </c>
      <c r="J8" s="32" t="s">
        <v>40</v>
      </c>
      <c r="K8" s="210" t="s">
        <v>48</v>
      </c>
      <c r="L8" s="811"/>
    </row>
    <row r="9" spans="1:12" s="209" customFormat="1" ht="15" customHeight="1">
      <c r="A9" s="694" t="s">
        <v>2</v>
      </c>
      <c r="B9" s="707" t="s">
        <v>76</v>
      </c>
      <c r="C9" s="203">
        <v>7.7960919402108235</v>
      </c>
      <c r="D9" s="203">
        <v>2.5043688213890745</v>
      </c>
      <c r="E9" s="203">
        <v>3.1751066004158299</v>
      </c>
      <c r="F9" s="203">
        <v>2.6006944921408737</v>
      </c>
      <c r="G9" s="203">
        <v>0</v>
      </c>
      <c r="H9" s="203">
        <v>1.697014816080451</v>
      </c>
      <c r="I9" s="203">
        <v>1.7873668664811473</v>
      </c>
      <c r="J9" s="203" t="s">
        <v>35</v>
      </c>
      <c r="K9" s="203">
        <v>1.6770770860487667</v>
      </c>
      <c r="L9" s="203">
        <v>2.8137722027271046</v>
      </c>
    </row>
    <row r="10" spans="1:12" s="209" customFormat="1" ht="15" customHeight="1">
      <c r="A10" s="233"/>
      <c r="B10" s="707" t="s">
        <v>77</v>
      </c>
      <c r="C10" s="203">
        <v>5.6834442239088432</v>
      </c>
      <c r="D10" s="203">
        <v>2.47813258409208</v>
      </c>
      <c r="E10" s="203">
        <v>1.9847641755627876</v>
      </c>
      <c r="F10" s="203">
        <v>2.3546534868315856</v>
      </c>
      <c r="G10" s="203" t="s">
        <v>35</v>
      </c>
      <c r="H10" s="203">
        <v>2.1191527054475485</v>
      </c>
      <c r="I10" s="203">
        <v>2.2724554070357597</v>
      </c>
      <c r="J10" s="203" t="s">
        <v>35</v>
      </c>
      <c r="K10" s="203">
        <v>2.1913670248162513</v>
      </c>
      <c r="L10" s="203">
        <v>2.7375121933961073</v>
      </c>
    </row>
    <row r="11" spans="1:12" s="209" customFormat="1" ht="15" customHeight="1">
      <c r="A11" s="686" t="s">
        <v>1</v>
      </c>
      <c r="B11" s="708" t="s">
        <v>76</v>
      </c>
      <c r="C11" s="204">
        <v>6.3544771506668694</v>
      </c>
      <c r="D11" s="204">
        <v>2.3862520893312937</v>
      </c>
      <c r="E11" s="204" t="s">
        <v>35</v>
      </c>
      <c r="F11" s="204">
        <v>2.3661348577853771</v>
      </c>
      <c r="G11" s="204" t="s">
        <v>35</v>
      </c>
      <c r="H11" s="204">
        <v>1.1459209419680405</v>
      </c>
      <c r="I11" s="204">
        <v>1.9170753455193941</v>
      </c>
      <c r="J11" s="204" t="s">
        <v>35</v>
      </c>
      <c r="K11" s="204">
        <v>1.4278652062683952</v>
      </c>
      <c r="L11" s="204">
        <v>2.3861831334675054</v>
      </c>
    </row>
    <row r="12" spans="1:12" s="209" customFormat="1" ht="15" customHeight="1">
      <c r="A12" s="695"/>
      <c r="B12" s="708" t="s">
        <v>77</v>
      </c>
      <c r="C12" s="204">
        <v>5.3950722175021246</v>
      </c>
      <c r="D12" s="204">
        <v>2.0952624744733068</v>
      </c>
      <c r="E12" s="204">
        <v>1.5338619911321278</v>
      </c>
      <c r="F12" s="204">
        <v>1.9865598450144295</v>
      </c>
      <c r="G12" s="204" t="s">
        <v>35</v>
      </c>
      <c r="H12" s="204">
        <v>1.7524480360041488</v>
      </c>
      <c r="I12" s="204">
        <v>2.0129693563936293</v>
      </c>
      <c r="J12" s="204" t="s">
        <v>35</v>
      </c>
      <c r="K12" s="204">
        <v>1.8871644098156046</v>
      </c>
      <c r="L12" s="204">
        <v>2.3416262095129188</v>
      </c>
    </row>
    <row r="13" spans="1:12" s="209" customFormat="1" ht="15" customHeight="1">
      <c r="A13" s="696" t="s">
        <v>3</v>
      </c>
      <c r="B13" s="707" t="s">
        <v>76</v>
      </c>
      <c r="C13" s="203">
        <v>20.574886535552192</v>
      </c>
      <c r="D13" s="203">
        <v>8.4242958519919995</v>
      </c>
      <c r="E13" s="203">
        <v>6.8365549361712405</v>
      </c>
      <c r="F13" s="203">
        <v>8.1141782479690985</v>
      </c>
      <c r="G13" s="203" t="s">
        <v>35</v>
      </c>
      <c r="H13" s="203">
        <v>5.4324843286537217</v>
      </c>
      <c r="I13" s="203">
        <v>3.636760244716577</v>
      </c>
      <c r="J13" s="203" t="s">
        <v>35</v>
      </c>
      <c r="K13" s="203">
        <v>4.533212647571661</v>
      </c>
      <c r="L13" s="203">
        <v>8.2276482631276533</v>
      </c>
    </row>
    <row r="14" spans="1:12" s="209" customFormat="1" ht="15" customHeight="1">
      <c r="A14" s="233"/>
      <c r="B14" s="707" t="s">
        <v>77</v>
      </c>
      <c r="C14" s="203">
        <v>25.067949801677621</v>
      </c>
      <c r="D14" s="203">
        <v>7.1009878600333254</v>
      </c>
      <c r="E14" s="203">
        <v>4.5946065233702607</v>
      </c>
      <c r="F14" s="203">
        <v>6.3579912547200177</v>
      </c>
      <c r="G14" s="203">
        <v>0</v>
      </c>
      <c r="H14" s="203" t="s">
        <v>35</v>
      </c>
      <c r="I14" s="203">
        <v>3.9112265586659207</v>
      </c>
      <c r="J14" s="203" t="s">
        <v>35</v>
      </c>
      <c r="K14" s="203">
        <v>3.3950276790083644</v>
      </c>
      <c r="L14" s="203">
        <v>6.8394865123972224</v>
      </c>
    </row>
    <row r="15" spans="1:12" s="209" customFormat="1" ht="15" customHeight="1">
      <c r="A15" s="686" t="s">
        <v>4</v>
      </c>
      <c r="B15" s="708" t="s">
        <v>76</v>
      </c>
      <c r="C15" s="204">
        <v>13.493475682087782</v>
      </c>
      <c r="D15" s="204">
        <v>5.7556028477714767</v>
      </c>
      <c r="E15" s="204" t="s">
        <v>35</v>
      </c>
      <c r="F15" s="204">
        <v>5.2627065552175658</v>
      </c>
      <c r="G15" s="204">
        <v>0</v>
      </c>
      <c r="H15" s="204" t="s">
        <v>35</v>
      </c>
      <c r="I15" s="204" t="s">
        <v>35</v>
      </c>
      <c r="J15" s="204" t="s">
        <v>35</v>
      </c>
      <c r="K15" s="204" t="s">
        <v>35</v>
      </c>
      <c r="L15" s="204">
        <v>5.0693675159571665</v>
      </c>
    </row>
    <row r="16" spans="1:12" s="209" customFormat="1" ht="15" customHeight="1">
      <c r="A16" s="695"/>
      <c r="B16" s="708" t="s">
        <v>77</v>
      </c>
      <c r="C16" s="204" t="s">
        <v>35</v>
      </c>
      <c r="D16" s="204">
        <v>4.6816379509610435</v>
      </c>
      <c r="E16" s="204" t="s">
        <v>35</v>
      </c>
      <c r="F16" s="204">
        <v>3.8770099875322712</v>
      </c>
      <c r="G16" s="204">
        <v>0</v>
      </c>
      <c r="H16" s="204" t="s">
        <v>35</v>
      </c>
      <c r="I16" s="204" t="s">
        <v>35</v>
      </c>
      <c r="J16" s="204">
        <v>0</v>
      </c>
      <c r="K16" s="204" t="s">
        <v>35</v>
      </c>
      <c r="L16" s="204">
        <v>3.4965340300785761</v>
      </c>
    </row>
    <row r="17" spans="1:12" s="209" customFormat="1" ht="15" customHeight="1">
      <c r="A17" s="694" t="s">
        <v>5</v>
      </c>
      <c r="B17" s="707" t="s">
        <v>76</v>
      </c>
      <c r="C17" s="203" t="s">
        <v>35</v>
      </c>
      <c r="D17" s="203" t="s">
        <v>35</v>
      </c>
      <c r="E17" s="203" t="s">
        <v>35</v>
      </c>
      <c r="F17" s="203" t="s">
        <v>35</v>
      </c>
      <c r="G17" s="203" t="s">
        <v>35</v>
      </c>
      <c r="H17" s="203" t="s">
        <v>35</v>
      </c>
      <c r="I17" s="203" t="s">
        <v>35</v>
      </c>
      <c r="J17" s="203">
        <v>0</v>
      </c>
      <c r="K17" s="203" t="s">
        <v>35</v>
      </c>
      <c r="L17" s="203">
        <v>5.5951112503917271</v>
      </c>
    </row>
    <row r="18" spans="1:12" s="209" customFormat="1" ht="15" customHeight="1">
      <c r="A18" s="233"/>
      <c r="B18" s="707" t="s">
        <v>77</v>
      </c>
      <c r="C18" s="203" t="s">
        <v>35</v>
      </c>
      <c r="D18" s="203" t="s">
        <v>35</v>
      </c>
      <c r="E18" s="203" t="s">
        <v>35</v>
      </c>
      <c r="F18" s="203" t="s">
        <v>35</v>
      </c>
      <c r="G18" s="203">
        <v>0</v>
      </c>
      <c r="H18" s="203" t="s">
        <v>35</v>
      </c>
      <c r="I18" s="203" t="s">
        <v>35</v>
      </c>
      <c r="J18" s="203" t="s">
        <v>35</v>
      </c>
      <c r="K18" s="203" t="s">
        <v>35</v>
      </c>
      <c r="L18" s="203">
        <v>4.2056915076950743</v>
      </c>
    </row>
    <row r="19" spans="1:12" s="209" customFormat="1" ht="15" customHeight="1">
      <c r="A19" s="686" t="s">
        <v>6</v>
      </c>
      <c r="B19" s="708" t="s">
        <v>76</v>
      </c>
      <c r="C19" s="204">
        <v>11.999373911682417</v>
      </c>
      <c r="D19" s="204">
        <v>4.6694032677749702</v>
      </c>
      <c r="E19" s="204" t="s">
        <v>35</v>
      </c>
      <c r="F19" s="204">
        <v>4.0633611921718629</v>
      </c>
      <c r="G19" s="204">
        <v>0</v>
      </c>
      <c r="H19" s="204" t="s">
        <v>35</v>
      </c>
      <c r="I19" s="204" t="s">
        <v>35</v>
      </c>
      <c r="J19" s="204">
        <v>0</v>
      </c>
      <c r="K19" s="204" t="s">
        <v>35</v>
      </c>
      <c r="L19" s="204">
        <v>4.2056966816533148</v>
      </c>
    </row>
    <row r="20" spans="1:12" s="209" customFormat="1" ht="15" customHeight="1">
      <c r="A20" s="695"/>
      <c r="B20" s="708" t="s">
        <v>77</v>
      </c>
      <c r="C20" s="204" t="s">
        <v>35</v>
      </c>
      <c r="D20" s="204" t="s">
        <v>35</v>
      </c>
      <c r="E20" s="204" t="s">
        <v>35</v>
      </c>
      <c r="F20" s="204">
        <v>2.9847116221829841</v>
      </c>
      <c r="G20" s="204">
        <v>0</v>
      </c>
      <c r="H20" s="204" t="s">
        <v>35</v>
      </c>
      <c r="I20" s="204" t="s">
        <v>35</v>
      </c>
      <c r="J20" s="204" t="s">
        <v>35</v>
      </c>
      <c r="K20" s="204" t="s">
        <v>35</v>
      </c>
      <c r="L20" s="204">
        <v>3.4418368088352831</v>
      </c>
    </row>
    <row r="21" spans="1:12" s="209" customFormat="1" ht="15" customHeight="1">
      <c r="A21" s="696" t="s">
        <v>7</v>
      </c>
      <c r="B21" s="707" t="s">
        <v>76</v>
      </c>
      <c r="C21" s="203">
        <v>9.8582677165354315</v>
      </c>
      <c r="D21" s="203">
        <v>3.2740835749234858</v>
      </c>
      <c r="E21" s="203" t="s">
        <v>35</v>
      </c>
      <c r="F21" s="203">
        <v>3.3196039492545597</v>
      </c>
      <c r="G21" s="203">
        <v>0</v>
      </c>
      <c r="H21" s="203">
        <v>1.6687485676843774</v>
      </c>
      <c r="I21" s="203" t="s">
        <v>35</v>
      </c>
      <c r="J21" s="203" t="s">
        <v>35</v>
      </c>
      <c r="K21" s="203">
        <v>1.9176232764283996</v>
      </c>
      <c r="L21" s="203">
        <v>3.5738310247440417</v>
      </c>
    </row>
    <row r="22" spans="1:12" s="209" customFormat="1" ht="15" customHeight="1">
      <c r="A22" s="233"/>
      <c r="B22" s="707" t="s">
        <v>77</v>
      </c>
      <c r="C22" s="203">
        <v>6.6453085114612067</v>
      </c>
      <c r="D22" s="203">
        <v>3.5507469767424684</v>
      </c>
      <c r="E22" s="203" t="s">
        <v>35</v>
      </c>
      <c r="F22" s="203">
        <v>3.1396743386222741</v>
      </c>
      <c r="G22" s="203" t="s">
        <v>35</v>
      </c>
      <c r="H22" s="203" t="s">
        <v>35</v>
      </c>
      <c r="I22" s="203">
        <v>2.8028275766059796</v>
      </c>
      <c r="J22" s="203" t="s">
        <v>35</v>
      </c>
      <c r="K22" s="203">
        <v>2.6226423871524638</v>
      </c>
      <c r="L22" s="203">
        <v>3.3991468783920564</v>
      </c>
    </row>
    <row r="23" spans="1:12" s="209" customFormat="1" ht="15" customHeight="1">
      <c r="A23" s="686" t="s">
        <v>8</v>
      </c>
      <c r="B23" s="708" t="s">
        <v>76</v>
      </c>
      <c r="C23" s="204" t="s">
        <v>35</v>
      </c>
      <c r="D23" s="204">
        <v>6.9056724425011717</v>
      </c>
      <c r="E23" s="204" t="s">
        <v>35</v>
      </c>
      <c r="F23" s="204">
        <v>6.7962558643770707</v>
      </c>
      <c r="G23" s="204" t="s">
        <v>35</v>
      </c>
      <c r="H23" s="204" t="s">
        <v>35</v>
      </c>
      <c r="I23" s="204" t="s">
        <v>35</v>
      </c>
      <c r="J23" s="204" t="s">
        <v>35</v>
      </c>
      <c r="K23" s="204" t="s">
        <v>35</v>
      </c>
      <c r="L23" s="204">
        <v>6.7527923632589717</v>
      </c>
    </row>
    <row r="24" spans="1:12" s="209" customFormat="1" ht="15" customHeight="1">
      <c r="A24" s="695"/>
      <c r="B24" s="708" t="s">
        <v>77</v>
      </c>
      <c r="C24" s="204" t="s">
        <v>35</v>
      </c>
      <c r="D24" s="204">
        <v>7.3767646677891472</v>
      </c>
      <c r="E24" s="204" t="s">
        <v>35</v>
      </c>
      <c r="F24" s="204">
        <v>6.5560091784128502</v>
      </c>
      <c r="G24" s="204">
        <v>0</v>
      </c>
      <c r="H24" s="204" t="s">
        <v>35</v>
      </c>
      <c r="I24" s="204" t="s">
        <v>35</v>
      </c>
      <c r="J24" s="204">
        <v>0</v>
      </c>
      <c r="K24" s="204" t="s">
        <v>35</v>
      </c>
      <c r="L24" s="204">
        <v>5.4044950181159415</v>
      </c>
    </row>
    <row r="25" spans="1:12" s="209" customFormat="1" ht="15" customHeight="1">
      <c r="A25" s="694" t="s">
        <v>9</v>
      </c>
      <c r="B25" s="707" t="s">
        <v>76</v>
      </c>
      <c r="C25" s="203">
        <v>11.258429639389863</v>
      </c>
      <c r="D25" s="203">
        <v>3.8780153819226371</v>
      </c>
      <c r="E25" s="203">
        <v>4.0108703146186215</v>
      </c>
      <c r="F25" s="203">
        <v>3.8982050462664648</v>
      </c>
      <c r="G25" s="203" t="s">
        <v>35</v>
      </c>
      <c r="H25" s="203">
        <v>2.1292660827544547</v>
      </c>
      <c r="I25" s="203" t="s">
        <v>35</v>
      </c>
      <c r="J25" s="203" t="s">
        <v>35</v>
      </c>
      <c r="K25" s="203">
        <v>2.3106549261970475</v>
      </c>
      <c r="L25" s="203">
        <v>4.2985264675472949</v>
      </c>
    </row>
    <row r="26" spans="1:12" s="209" customFormat="1" ht="15" customHeight="1">
      <c r="A26" s="233"/>
      <c r="B26" s="707" t="s">
        <v>77</v>
      </c>
      <c r="C26" s="203">
        <v>8.7676132780597751</v>
      </c>
      <c r="D26" s="203">
        <v>2.8795317569842429</v>
      </c>
      <c r="E26" s="203" t="s">
        <v>35</v>
      </c>
      <c r="F26" s="203">
        <v>2.5969209140140492</v>
      </c>
      <c r="G26" s="203" t="s">
        <v>35</v>
      </c>
      <c r="H26" s="203" t="s">
        <v>35</v>
      </c>
      <c r="I26" s="203" t="s">
        <v>35</v>
      </c>
      <c r="J26" s="203" t="s">
        <v>35</v>
      </c>
      <c r="K26" s="203">
        <v>1.9431816270817799</v>
      </c>
      <c r="L26" s="203">
        <v>3.1797052896386422</v>
      </c>
    </row>
    <row r="27" spans="1:12" s="209" customFormat="1" ht="15" customHeight="1">
      <c r="A27" s="686" t="s">
        <v>10</v>
      </c>
      <c r="B27" s="708" t="s">
        <v>76</v>
      </c>
      <c r="C27" s="204">
        <v>12.546196312451046</v>
      </c>
      <c r="D27" s="204">
        <v>4.8662099005691299</v>
      </c>
      <c r="E27" s="204">
        <v>3.194854647094783</v>
      </c>
      <c r="F27" s="204">
        <v>4.4735651396037133</v>
      </c>
      <c r="G27" s="204" t="s">
        <v>35</v>
      </c>
      <c r="H27" s="204">
        <v>2.2713984956097919</v>
      </c>
      <c r="I27" s="204">
        <v>2.1292360651952604</v>
      </c>
      <c r="J27" s="204" t="s">
        <v>35</v>
      </c>
      <c r="K27" s="204">
        <v>2.1906768607747833</v>
      </c>
      <c r="L27" s="204">
        <v>4.8756708182374444</v>
      </c>
    </row>
    <row r="28" spans="1:12" s="209" customFormat="1" ht="15" customHeight="1">
      <c r="A28" s="695"/>
      <c r="B28" s="708" t="s">
        <v>77</v>
      </c>
      <c r="C28" s="204">
        <v>8.8612736367310365</v>
      </c>
      <c r="D28" s="204">
        <v>3.5259530977292561</v>
      </c>
      <c r="E28" s="204">
        <v>1.9051822287037394</v>
      </c>
      <c r="F28" s="204">
        <v>2.9532807777301162</v>
      </c>
      <c r="G28" s="204" t="s">
        <v>35</v>
      </c>
      <c r="H28" s="204">
        <v>1.8391012648882175</v>
      </c>
      <c r="I28" s="204">
        <v>2.1565387183756966</v>
      </c>
      <c r="J28" s="204" t="s">
        <v>35</v>
      </c>
      <c r="K28" s="204">
        <v>2.004819560980279</v>
      </c>
      <c r="L28" s="204">
        <v>3.5003906679917431</v>
      </c>
    </row>
    <row r="29" spans="1:12" s="209" customFormat="1" ht="15" customHeight="1">
      <c r="A29" s="696" t="s">
        <v>11</v>
      </c>
      <c r="B29" s="707" t="s">
        <v>76</v>
      </c>
      <c r="C29" s="203">
        <v>8.3342500196432781</v>
      </c>
      <c r="D29" s="203">
        <v>3.1746067385456849</v>
      </c>
      <c r="E29" s="203" t="s">
        <v>35</v>
      </c>
      <c r="F29" s="203">
        <v>3.0635187785350979</v>
      </c>
      <c r="G29" s="203">
        <v>0</v>
      </c>
      <c r="H29" s="203" t="s">
        <v>35</v>
      </c>
      <c r="I29" s="203" t="s">
        <v>35</v>
      </c>
      <c r="J29" s="203" t="s">
        <v>35</v>
      </c>
      <c r="K29" s="203">
        <v>1.8416134558479988</v>
      </c>
      <c r="L29" s="203">
        <v>3.364085877043236</v>
      </c>
    </row>
    <row r="30" spans="1:12" s="209" customFormat="1" ht="15" customHeight="1">
      <c r="A30" s="233"/>
      <c r="B30" s="707" t="s">
        <v>77</v>
      </c>
      <c r="C30" s="203">
        <v>8.0993879723257045</v>
      </c>
      <c r="D30" s="203">
        <v>2.7657486290143063</v>
      </c>
      <c r="E30" s="203" t="s">
        <v>35</v>
      </c>
      <c r="F30" s="203">
        <v>2.5619171285782656</v>
      </c>
      <c r="G30" s="203" t="s">
        <v>35</v>
      </c>
      <c r="H30" s="203" t="s">
        <v>35</v>
      </c>
      <c r="I30" s="203" t="s">
        <v>35</v>
      </c>
      <c r="J30" s="203" t="s">
        <v>35</v>
      </c>
      <c r="K30" s="203" t="s">
        <v>35</v>
      </c>
      <c r="L30" s="203">
        <v>3.1044947746185412</v>
      </c>
    </row>
    <row r="31" spans="1:12" s="209" customFormat="1" ht="15" customHeight="1">
      <c r="A31" s="686" t="s">
        <v>12</v>
      </c>
      <c r="B31" s="708" t="s">
        <v>76</v>
      </c>
      <c r="C31" s="204" t="s">
        <v>35</v>
      </c>
      <c r="D31" s="204">
        <v>4.6950367977792817</v>
      </c>
      <c r="E31" s="204" t="s">
        <v>35</v>
      </c>
      <c r="F31" s="204">
        <v>4.7055030094582975</v>
      </c>
      <c r="G31" s="204">
        <v>0</v>
      </c>
      <c r="H31" s="204" t="s">
        <v>35</v>
      </c>
      <c r="I31" s="204" t="s">
        <v>35</v>
      </c>
      <c r="J31" s="204">
        <v>0</v>
      </c>
      <c r="K31" s="204" t="s">
        <v>35</v>
      </c>
      <c r="L31" s="204">
        <v>4.6400615070061377</v>
      </c>
    </row>
    <row r="32" spans="1:12" s="209" customFormat="1" ht="15" customHeight="1">
      <c r="A32" s="695"/>
      <c r="B32" s="708" t="s">
        <v>77</v>
      </c>
      <c r="C32" s="204" t="s">
        <v>35</v>
      </c>
      <c r="D32" s="204" t="s">
        <v>35</v>
      </c>
      <c r="E32" s="204" t="s">
        <v>35</v>
      </c>
      <c r="F32" s="204" t="s">
        <v>35</v>
      </c>
      <c r="G32" s="204">
        <v>0</v>
      </c>
      <c r="H32" s="204" t="s">
        <v>35</v>
      </c>
      <c r="I32" s="204" t="s">
        <v>35</v>
      </c>
      <c r="J32" s="204" t="s">
        <v>35</v>
      </c>
      <c r="K32" s="204" t="s">
        <v>35</v>
      </c>
      <c r="L32" s="204">
        <v>3.9324848901773874</v>
      </c>
    </row>
    <row r="33" spans="1:12" s="209" customFormat="1" ht="15" customHeight="1">
      <c r="A33" s="694" t="s">
        <v>13</v>
      </c>
      <c r="B33" s="707" t="s">
        <v>76</v>
      </c>
      <c r="C33" s="203">
        <v>22.209915611814345</v>
      </c>
      <c r="D33" s="203">
        <v>5.7067927270297591</v>
      </c>
      <c r="E33" s="203" t="s">
        <v>35</v>
      </c>
      <c r="F33" s="203">
        <v>5.3844350820677098</v>
      </c>
      <c r="G33" s="203">
        <v>0</v>
      </c>
      <c r="H33" s="203" t="s">
        <v>35</v>
      </c>
      <c r="I33" s="203" t="s">
        <v>35</v>
      </c>
      <c r="J33" s="203" t="s">
        <v>35</v>
      </c>
      <c r="K33" s="203">
        <v>2.2031254737225074</v>
      </c>
      <c r="L33" s="203">
        <v>5.0777005243348352</v>
      </c>
    </row>
    <row r="34" spans="1:12" s="209" customFormat="1" ht="15" customHeight="1">
      <c r="A34" s="233"/>
      <c r="B34" s="707" t="s">
        <v>77</v>
      </c>
      <c r="C34" s="203">
        <v>20.510641585229248</v>
      </c>
      <c r="D34" s="203">
        <v>6.1406919751858347</v>
      </c>
      <c r="E34" s="203" t="s">
        <v>35</v>
      </c>
      <c r="F34" s="203">
        <v>5.0062438260675082</v>
      </c>
      <c r="G34" s="203">
        <v>0</v>
      </c>
      <c r="H34" s="203" t="s">
        <v>35</v>
      </c>
      <c r="I34" s="203" t="s">
        <v>35</v>
      </c>
      <c r="J34" s="203" t="s">
        <v>35</v>
      </c>
      <c r="K34" s="203">
        <v>2.4555671433884925</v>
      </c>
      <c r="L34" s="203">
        <v>4.6712134282222708</v>
      </c>
    </row>
    <row r="35" spans="1:12" s="209" customFormat="1" ht="15" customHeight="1">
      <c r="A35" s="686" t="s">
        <v>14</v>
      </c>
      <c r="B35" s="708" t="s">
        <v>76</v>
      </c>
      <c r="C35" s="204">
        <v>21.82372171263529</v>
      </c>
      <c r="D35" s="204">
        <v>7.7005650350904729</v>
      </c>
      <c r="E35" s="204" t="s">
        <v>35</v>
      </c>
      <c r="F35" s="204">
        <v>7.3286379911744008</v>
      </c>
      <c r="G35" s="204" t="s">
        <v>35</v>
      </c>
      <c r="H35" s="204" t="s">
        <v>35</v>
      </c>
      <c r="I35" s="204" t="s">
        <v>35</v>
      </c>
      <c r="J35" s="204" t="s">
        <v>35</v>
      </c>
      <c r="K35" s="204" t="s">
        <v>35</v>
      </c>
      <c r="L35" s="204">
        <v>7.3003612124619215</v>
      </c>
    </row>
    <row r="36" spans="1:12" s="209" customFormat="1" ht="15" customHeight="1">
      <c r="A36" s="695"/>
      <c r="B36" s="708" t="s">
        <v>77</v>
      </c>
      <c r="C36" s="204">
        <v>27.086773069161623</v>
      </c>
      <c r="D36" s="204">
        <v>8.5919420658037851</v>
      </c>
      <c r="E36" s="204" t="s">
        <v>35</v>
      </c>
      <c r="F36" s="204">
        <v>7.7170303287973443</v>
      </c>
      <c r="G36" s="204" t="s">
        <v>35</v>
      </c>
      <c r="H36" s="204" t="s">
        <v>35</v>
      </c>
      <c r="I36" s="204" t="s">
        <v>35</v>
      </c>
      <c r="J36" s="204">
        <v>0</v>
      </c>
      <c r="K36" s="204" t="s">
        <v>35</v>
      </c>
      <c r="L36" s="204">
        <v>7.2000163729764033</v>
      </c>
    </row>
    <row r="37" spans="1:12" s="209" customFormat="1" ht="15" customHeight="1">
      <c r="A37" s="696" t="s">
        <v>15</v>
      </c>
      <c r="B37" s="707" t="s">
        <v>76</v>
      </c>
      <c r="C37" s="203">
        <v>12.699192584221819</v>
      </c>
      <c r="D37" s="203">
        <v>3.4221097148747175</v>
      </c>
      <c r="E37" s="203" t="s">
        <v>35</v>
      </c>
      <c r="F37" s="203">
        <v>3.5545795708043504</v>
      </c>
      <c r="G37" s="203">
        <v>0</v>
      </c>
      <c r="H37" s="203" t="s">
        <v>35</v>
      </c>
      <c r="I37" s="203" t="s">
        <v>35</v>
      </c>
      <c r="J37" s="203" t="s">
        <v>35</v>
      </c>
      <c r="K37" s="203" t="s">
        <v>35</v>
      </c>
      <c r="L37" s="203">
        <v>4.122403366757954</v>
      </c>
    </row>
    <row r="38" spans="1:12" s="209" customFormat="1" ht="15" customHeight="1">
      <c r="A38" s="233"/>
      <c r="B38" s="707" t="s">
        <v>77</v>
      </c>
      <c r="C38" s="203" t="s">
        <v>35</v>
      </c>
      <c r="D38" s="203">
        <v>3.270249913025268</v>
      </c>
      <c r="E38" s="203" t="s">
        <v>35</v>
      </c>
      <c r="F38" s="203">
        <v>2.8619754411063418</v>
      </c>
      <c r="G38" s="203">
        <v>0</v>
      </c>
      <c r="H38" s="203" t="s">
        <v>35</v>
      </c>
      <c r="I38" s="203" t="s">
        <v>35</v>
      </c>
      <c r="J38" s="203">
        <v>0</v>
      </c>
      <c r="K38" s="203" t="s">
        <v>35</v>
      </c>
      <c r="L38" s="203">
        <v>3.2052527879047825</v>
      </c>
    </row>
    <row r="39" spans="1:12" s="209" customFormat="1" ht="15" customHeight="1">
      <c r="A39" s="686" t="s">
        <v>16</v>
      </c>
      <c r="B39" s="708" t="s">
        <v>76</v>
      </c>
      <c r="C39" s="204" t="s">
        <v>35</v>
      </c>
      <c r="D39" s="204">
        <v>4.8312583660076536</v>
      </c>
      <c r="E39" s="204" t="s">
        <v>35</v>
      </c>
      <c r="F39" s="204">
        <v>4.6027146149802549</v>
      </c>
      <c r="G39" s="204" t="s">
        <v>35</v>
      </c>
      <c r="H39" s="204" t="s">
        <v>35</v>
      </c>
      <c r="I39" s="204" t="s">
        <v>35</v>
      </c>
      <c r="J39" s="204" t="s">
        <v>35</v>
      </c>
      <c r="K39" s="204" t="s">
        <v>35</v>
      </c>
      <c r="L39" s="204">
        <v>4.8685422719863931</v>
      </c>
    </row>
    <row r="40" spans="1:12" s="209" customFormat="1" ht="15" customHeight="1">
      <c r="A40" s="695"/>
      <c r="B40" s="708" t="s">
        <v>77</v>
      </c>
      <c r="C40" s="204" t="s">
        <v>35</v>
      </c>
      <c r="D40" s="204">
        <v>5.7330054107230692</v>
      </c>
      <c r="E40" s="204" t="s">
        <v>35</v>
      </c>
      <c r="F40" s="204">
        <v>5.1012222467864703</v>
      </c>
      <c r="G40" s="204">
        <v>0</v>
      </c>
      <c r="H40" s="204" t="s">
        <v>35</v>
      </c>
      <c r="I40" s="204" t="s">
        <v>35</v>
      </c>
      <c r="J40" s="204">
        <v>0</v>
      </c>
      <c r="K40" s="204" t="s">
        <v>35</v>
      </c>
      <c r="L40" s="204">
        <v>4.8333140348845776</v>
      </c>
    </row>
    <row r="41" spans="1:12" s="209" customFormat="1" ht="15" customHeight="1">
      <c r="A41" s="691" t="s">
        <v>0</v>
      </c>
      <c r="B41" s="709" t="s">
        <v>76</v>
      </c>
      <c r="C41" s="205">
        <v>11.258366321867094</v>
      </c>
      <c r="D41" s="205">
        <v>4.1930660744871782</v>
      </c>
      <c r="E41" s="205">
        <v>3.3232861675747261</v>
      </c>
      <c r="F41" s="205">
        <v>4.0546358942059477</v>
      </c>
      <c r="G41" s="205" t="s">
        <v>35</v>
      </c>
      <c r="H41" s="205">
        <v>2.0205270481014206</v>
      </c>
      <c r="I41" s="205">
        <v>2.5354140338324034</v>
      </c>
      <c r="J41" s="205">
        <v>2.1372162803968853</v>
      </c>
      <c r="K41" s="205">
        <v>2.1873215013359002</v>
      </c>
      <c r="L41" s="205">
        <v>4.1990680335878521</v>
      </c>
    </row>
    <row r="42" spans="1:12" s="209" customFormat="1" ht="15" customHeight="1" thickBot="1">
      <c r="A42" s="691"/>
      <c r="B42" s="709" t="s">
        <v>77</v>
      </c>
      <c r="C42" s="205">
        <v>8.6073346760657916</v>
      </c>
      <c r="D42" s="205">
        <v>3.6770687809660476</v>
      </c>
      <c r="E42" s="205">
        <v>2.0551442073334911</v>
      </c>
      <c r="F42" s="205">
        <v>3.246439024969952</v>
      </c>
      <c r="G42" s="205" t="s">
        <v>35</v>
      </c>
      <c r="H42" s="205">
        <v>2.0844711689948534</v>
      </c>
      <c r="I42" s="205">
        <v>2.4227079297774661</v>
      </c>
      <c r="J42" s="205" t="s">
        <v>35</v>
      </c>
      <c r="K42" s="205">
        <v>2.2368249271073593</v>
      </c>
      <c r="L42" s="205">
        <v>3.5439242958463577</v>
      </c>
    </row>
    <row r="43" spans="1:12" s="209" customFormat="1" ht="15" customHeight="1" thickTop="1">
      <c r="A43" s="697" t="s">
        <v>26</v>
      </c>
      <c r="B43" s="710" t="s">
        <v>76</v>
      </c>
      <c r="C43" s="699">
        <v>11.296884</v>
      </c>
      <c r="D43" s="699">
        <v>6.3495359000000002</v>
      </c>
      <c r="E43" s="699" t="s">
        <v>33</v>
      </c>
      <c r="F43" s="699">
        <v>6.3946832999999996</v>
      </c>
      <c r="G43" s="699">
        <v>4.5690815999999996</v>
      </c>
      <c r="H43" s="699">
        <v>4.9375296000000004</v>
      </c>
      <c r="I43" s="699">
        <v>3.8454869999999999</v>
      </c>
      <c r="J43" s="699" t="s">
        <v>33</v>
      </c>
      <c r="K43" s="699">
        <v>4.3016147</v>
      </c>
      <c r="L43" s="700">
        <v>6.3520216999999999</v>
      </c>
    </row>
    <row r="44" spans="1:12" s="209" customFormat="1" ht="15" customHeight="1">
      <c r="A44" s="691"/>
      <c r="B44" s="709" t="s">
        <v>77</v>
      </c>
      <c r="C44" s="536">
        <v>12.188267</v>
      </c>
      <c r="D44" s="536">
        <v>7.6694756000000002</v>
      </c>
      <c r="E44" s="536" t="s">
        <v>33</v>
      </c>
      <c r="F44" s="536">
        <v>7.7367673999999997</v>
      </c>
      <c r="G44" s="536">
        <v>5.1857807999999999</v>
      </c>
      <c r="H44" s="536">
        <v>5.1623421</v>
      </c>
      <c r="I44" s="536">
        <v>4.4467720999999996</v>
      </c>
      <c r="J44" s="536" t="s">
        <v>33</v>
      </c>
      <c r="K44" s="536">
        <v>4.8942378</v>
      </c>
      <c r="L44" s="205">
        <v>6.8142842999999997</v>
      </c>
    </row>
    <row r="45" spans="1:12">
      <c r="A45" s="192"/>
      <c r="B45" s="74"/>
      <c r="C45" s="201"/>
      <c r="D45" s="74"/>
      <c r="E45" s="74"/>
      <c r="F45" s="74"/>
      <c r="G45" s="74"/>
      <c r="H45" s="74"/>
      <c r="I45" s="74"/>
      <c r="J45" s="74"/>
      <c r="K45" s="74"/>
      <c r="L45" s="74"/>
    </row>
    <row r="46" spans="1:12">
      <c r="B46" s="74"/>
      <c r="C46" s="194"/>
      <c r="D46" s="194"/>
      <c r="E46" s="194"/>
      <c r="F46" s="194"/>
      <c r="G46" s="194"/>
      <c r="H46" s="194"/>
      <c r="I46" s="194"/>
      <c r="J46" s="194"/>
      <c r="K46" s="194"/>
      <c r="L46" s="194"/>
    </row>
    <row r="47" spans="1:12">
      <c r="A47" s="692" t="s">
        <v>531</v>
      </c>
      <c r="C47" s="196"/>
      <c r="D47" s="196"/>
      <c r="E47" s="196"/>
      <c r="F47" s="196"/>
      <c r="G47" s="196"/>
      <c r="H47" s="196"/>
      <c r="I47" s="196"/>
      <c r="J47" s="196"/>
      <c r="K47" s="196"/>
      <c r="L47" s="196"/>
    </row>
  </sheetData>
  <mergeCells count="2">
    <mergeCell ref="C6:C7"/>
    <mergeCell ref="L6:L8"/>
  </mergeCells>
  <conditionalFormatting sqref="C41:L42">
    <cfRule type="expression" dxfId="97" priority="3" stopIfTrue="1">
      <formula>#REF!=1</formula>
    </cfRule>
  </conditionalFormatting>
  <conditionalFormatting sqref="C43:K44">
    <cfRule type="expression" dxfId="96" priority="2" stopIfTrue="1">
      <formula>#REF!=1</formula>
    </cfRule>
  </conditionalFormatting>
  <conditionalFormatting sqref="L43:L44">
    <cfRule type="expression" dxfId="95" priority="1" stopIfTrue="1">
      <formula>#REF!=1</formula>
    </cfRule>
  </conditionalFormatting>
  <conditionalFormatting sqref="C43:K43">
    <cfRule type="expression" dxfId="94" priority="4" stopIfTrue="1">
      <formula>#REF!=1</formula>
    </cfRule>
  </conditionalFormatting>
  <conditionalFormatting sqref="C44:K44">
    <cfRule type="expression" dxfId="93" priority="5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verticalDpi="1200" r:id="rId1"/>
  <headerFooter alignWithMargins="0">
    <oddHeader>&amp;C-24-</oddHeader>
    <oddFooter>&amp;CStatistische Ämter des Bundes und der Länder, Internationale Bildungsindikatoren, 2017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zoomScaleNormal="100" workbookViewId="0">
      <pane xSplit="2" ySplit="6" topLeftCell="C7" activePane="bottomRight" state="frozen"/>
      <selection activeCell="A4" sqref="A4"/>
      <selection pane="topRight" activeCell="A4" sqref="A4"/>
      <selection pane="bottomLeft" activeCell="A4" sqref="A4"/>
      <selection pane="bottomRight"/>
    </sheetView>
  </sheetViews>
  <sheetFormatPr baseColWidth="10" defaultRowHeight="12.75"/>
  <cols>
    <col min="1" max="1" width="24" style="87" customWidth="1"/>
    <col min="2" max="2" width="53.85546875" style="87" customWidth="1"/>
    <col min="3" max="4" width="8.140625" style="88" customWidth="1"/>
    <col min="5" max="7" width="8.140625" style="132" customWidth="1"/>
    <col min="8" max="16384" width="11.42578125" style="118"/>
  </cols>
  <sheetData>
    <row r="1" spans="1:7">
      <c r="A1" s="569" t="s">
        <v>421</v>
      </c>
    </row>
    <row r="2" spans="1:7">
      <c r="E2" s="5"/>
      <c r="F2" s="5"/>
      <c r="G2" s="5"/>
    </row>
    <row r="3" spans="1:7" s="121" customFormat="1" ht="15" customHeight="1">
      <c r="A3" s="119" t="s">
        <v>140</v>
      </c>
      <c r="B3" s="119"/>
      <c r="C3" s="49"/>
      <c r="D3" s="120"/>
      <c r="E3" s="120"/>
      <c r="F3" s="120"/>
      <c r="G3" s="120"/>
    </row>
    <row r="4" spans="1:7" s="123" customFormat="1" ht="15" customHeight="1">
      <c r="A4" s="122" t="s">
        <v>141</v>
      </c>
      <c r="B4" s="122"/>
      <c r="C4" s="49"/>
      <c r="D4" s="49"/>
      <c r="E4" s="49"/>
      <c r="F4" s="49"/>
      <c r="G4" s="49"/>
    </row>
    <row r="5" spans="1:7" s="123" customFormat="1" ht="12.75" customHeight="1">
      <c r="A5" s="124"/>
      <c r="B5" s="124"/>
      <c r="C5" s="49"/>
      <c r="D5" s="49"/>
      <c r="E5" s="49"/>
      <c r="F5" s="49"/>
      <c r="G5" s="49"/>
    </row>
    <row r="6" spans="1:7" s="123" customFormat="1" ht="15" customHeight="1">
      <c r="A6" s="14" t="s">
        <v>17</v>
      </c>
      <c r="B6" s="202" t="s">
        <v>93</v>
      </c>
      <c r="C6" s="127" t="s">
        <v>553</v>
      </c>
      <c r="D6" s="128" t="s">
        <v>554</v>
      </c>
      <c r="E6" s="128">
        <v>2014</v>
      </c>
      <c r="F6" s="128">
        <v>2015</v>
      </c>
      <c r="G6" s="128">
        <v>2016</v>
      </c>
    </row>
    <row r="7" spans="1:7" s="123" customFormat="1" ht="15" customHeight="1">
      <c r="A7" s="659" t="s">
        <v>2</v>
      </c>
      <c r="B7" s="659" t="s">
        <v>94</v>
      </c>
      <c r="C7" s="203">
        <v>13.618062682560982</v>
      </c>
      <c r="D7" s="203">
        <v>10.966452901936771</v>
      </c>
      <c r="E7" s="203">
        <v>6.6634707574304883</v>
      </c>
      <c r="F7" s="203">
        <v>6.9464057905759882</v>
      </c>
      <c r="G7" s="203">
        <v>6.7332572550788869</v>
      </c>
    </row>
    <row r="8" spans="1:7" s="123" customFormat="1" ht="15" customHeight="1">
      <c r="A8" s="659"/>
      <c r="B8" s="659" t="s">
        <v>95</v>
      </c>
      <c r="C8" s="203">
        <v>6.302912636378756</v>
      </c>
      <c r="D8" s="203">
        <v>4.4200506238246033</v>
      </c>
      <c r="E8" s="203">
        <v>2.7286948290998159</v>
      </c>
      <c r="F8" s="203">
        <v>2.628907787741364</v>
      </c>
      <c r="G8" s="203">
        <v>2.476712352384653</v>
      </c>
    </row>
    <row r="9" spans="1:7" s="123" customFormat="1" ht="15" customHeight="1">
      <c r="A9" s="659"/>
      <c r="B9" s="659" t="s">
        <v>22</v>
      </c>
      <c r="C9" s="203">
        <v>3.4083960927596753</v>
      </c>
      <c r="D9" s="203">
        <v>2.2740636499976885</v>
      </c>
      <c r="E9" s="203">
        <v>1.8702011203261</v>
      </c>
      <c r="F9" s="203">
        <v>1.5962979070066583</v>
      </c>
      <c r="G9" s="203">
        <v>1.8773140371480292</v>
      </c>
    </row>
    <row r="10" spans="1:7" s="123" customFormat="1" ht="15" customHeight="1">
      <c r="A10" s="660" t="s">
        <v>1</v>
      </c>
      <c r="B10" s="660" t="s">
        <v>94</v>
      </c>
      <c r="C10" s="204">
        <v>13.177828072057457</v>
      </c>
      <c r="D10" s="204">
        <v>9.2502845991218088</v>
      </c>
      <c r="E10" s="204">
        <v>7.0222626079054979</v>
      </c>
      <c r="F10" s="204">
        <v>6.4451100207159122</v>
      </c>
      <c r="G10" s="204">
        <v>5.8522175223028086</v>
      </c>
    </row>
    <row r="11" spans="1:7" s="123" customFormat="1" ht="15" customHeight="1">
      <c r="A11" s="660"/>
      <c r="B11" s="660" t="s">
        <v>95</v>
      </c>
      <c r="C11" s="204">
        <v>6.2719337993793705</v>
      </c>
      <c r="D11" s="204">
        <v>4.2808487080429893</v>
      </c>
      <c r="E11" s="204">
        <v>2.6210818029091221</v>
      </c>
      <c r="F11" s="204">
        <v>2.6833086867392191</v>
      </c>
      <c r="G11" s="204">
        <v>2.1779255603438168</v>
      </c>
    </row>
    <row r="12" spans="1:7" s="123" customFormat="1" ht="15" customHeight="1">
      <c r="A12" s="660"/>
      <c r="B12" s="660" t="s">
        <v>22</v>
      </c>
      <c r="C12" s="204">
        <v>3.6964529331514324</v>
      </c>
      <c r="D12" s="204">
        <v>2.2208880088212024</v>
      </c>
      <c r="E12" s="204">
        <v>1.6554990446973976</v>
      </c>
      <c r="F12" s="204">
        <v>1.8800022482610448</v>
      </c>
      <c r="G12" s="204">
        <v>1.6087666602065818</v>
      </c>
    </row>
    <row r="13" spans="1:7" s="123" customFormat="1" ht="15" customHeight="1">
      <c r="A13" s="659" t="s">
        <v>3</v>
      </c>
      <c r="B13" s="659" t="s">
        <v>94</v>
      </c>
      <c r="C13" s="203">
        <v>39.44330367328314</v>
      </c>
      <c r="D13" s="203">
        <v>33.733405182971637</v>
      </c>
      <c r="E13" s="203">
        <v>25.829614812535258</v>
      </c>
      <c r="F13" s="203">
        <v>25.443927771542075</v>
      </c>
      <c r="G13" s="203">
        <v>22.406498202602247</v>
      </c>
    </row>
    <row r="14" spans="1:7" s="123" customFormat="1" ht="15" customHeight="1">
      <c r="A14" s="659"/>
      <c r="B14" s="659" t="s">
        <v>95</v>
      </c>
      <c r="C14" s="203">
        <v>19.857844507447194</v>
      </c>
      <c r="D14" s="203">
        <v>13.419511314085197</v>
      </c>
      <c r="E14" s="203">
        <v>9.3445846712966425</v>
      </c>
      <c r="F14" s="203">
        <v>8.7221870001600745</v>
      </c>
      <c r="G14" s="203">
        <v>7.2816099792924724</v>
      </c>
    </row>
    <row r="15" spans="1:7" s="123" customFormat="1" ht="15" customHeight="1">
      <c r="A15" s="659"/>
      <c r="B15" s="659" t="s">
        <v>22</v>
      </c>
      <c r="C15" s="203">
        <v>10.471526840886758</v>
      </c>
      <c r="D15" s="203">
        <v>5.6846884291971742</v>
      </c>
      <c r="E15" s="203">
        <v>4.745095589154066</v>
      </c>
      <c r="F15" s="203">
        <v>4.7366678723156435</v>
      </c>
      <c r="G15" s="203">
        <v>3.9696951863715206</v>
      </c>
    </row>
    <row r="16" spans="1:7" s="123" customFormat="1" ht="15" customHeight="1">
      <c r="A16" s="660" t="s">
        <v>4</v>
      </c>
      <c r="B16" s="660" t="s">
        <v>94</v>
      </c>
      <c r="C16" s="204">
        <v>33.947861155120272</v>
      </c>
      <c r="D16" s="204">
        <v>27.037436450469876</v>
      </c>
      <c r="E16" s="204">
        <v>19.607116382505563</v>
      </c>
      <c r="F16" s="204">
        <v>15.063941194240257</v>
      </c>
      <c r="G16" s="204">
        <v>12.513816382403459</v>
      </c>
    </row>
    <row r="17" spans="1:7" s="123" customFormat="1" ht="15" customHeight="1">
      <c r="A17" s="660"/>
      <c r="B17" s="660" t="s">
        <v>95</v>
      </c>
      <c r="C17" s="204">
        <v>21.356294732223656</v>
      </c>
      <c r="D17" s="204">
        <v>10.88145576943305</v>
      </c>
      <c r="E17" s="204">
        <v>7.2690773322422242</v>
      </c>
      <c r="F17" s="204">
        <v>6.4538805661330318</v>
      </c>
      <c r="G17" s="204">
        <v>4.6091813522900518</v>
      </c>
    </row>
    <row r="18" spans="1:7" s="123" customFormat="1" ht="15" customHeight="1">
      <c r="A18" s="660"/>
      <c r="B18" s="660" t="s">
        <v>22</v>
      </c>
      <c r="C18" s="204">
        <v>8.0884057597691967</v>
      </c>
      <c r="D18" s="204">
        <v>3.9200535723484262</v>
      </c>
      <c r="E18" s="204">
        <v>2.8147035024852611</v>
      </c>
      <c r="F18" s="204">
        <v>2.3821271217983675</v>
      </c>
      <c r="G18" s="204">
        <v>2.2499318378262361</v>
      </c>
    </row>
    <row r="19" spans="1:7" s="123" customFormat="1" ht="15" customHeight="1">
      <c r="A19" s="659" t="s">
        <v>5</v>
      </c>
      <c r="B19" s="659" t="s">
        <v>94</v>
      </c>
      <c r="C19" s="203">
        <v>28.850325379609544</v>
      </c>
      <c r="D19" s="203">
        <v>15.114795918367349</v>
      </c>
      <c r="E19" s="203">
        <v>13.049713193116633</v>
      </c>
      <c r="F19" s="203">
        <v>13.240265863250617</v>
      </c>
      <c r="G19" s="203" t="s">
        <v>35</v>
      </c>
    </row>
    <row r="20" spans="1:7" s="123" customFormat="1" ht="15" customHeight="1">
      <c r="A20" s="659"/>
      <c r="B20" s="659" t="s">
        <v>95</v>
      </c>
      <c r="C20" s="203">
        <v>14.965149651496509</v>
      </c>
      <c r="D20" s="203">
        <v>7.7629765732659619</v>
      </c>
      <c r="E20" s="203">
        <v>5.6526402119740071</v>
      </c>
      <c r="F20" s="203">
        <v>4.0528377806014397</v>
      </c>
      <c r="G20" s="203">
        <v>4.985339072930314</v>
      </c>
    </row>
    <row r="21" spans="1:7" s="123" customFormat="1" ht="15" customHeight="1">
      <c r="A21" s="659"/>
      <c r="B21" s="659" t="s">
        <v>22</v>
      </c>
      <c r="C21" s="203">
        <v>8.5153811859117248</v>
      </c>
      <c r="D21" s="203" t="s">
        <v>35</v>
      </c>
      <c r="E21" s="203" t="s">
        <v>35</v>
      </c>
      <c r="F21" s="203" t="s">
        <v>35</v>
      </c>
      <c r="G21" s="203" t="s">
        <v>35</v>
      </c>
    </row>
    <row r="22" spans="1:7" s="123" customFormat="1" ht="15" customHeight="1">
      <c r="A22" s="660" t="s">
        <v>6</v>
      </c>
      <c r="B22" s="660" t="s">
        <v>94</v>
      </c>
      <c r="C22" s="204">
        <v>19.399290370492615</v>
      </c>
      <c r="D22" s="204">
        <v>16.155072752641018</v>
      </c>
      <c r="E22" s="204">
        <v>10.35258814703676</v>
      </c>
      <c r="F22" s="204">
        <v>9.5139025833168986</v>
      </c>
      <c r="G22" s="204">
        <v>10.505490597074646</v>
      </c>
    </row>
    <row r="23" spans="1:7" s="123" customFormat="1" ht="15" customHeight="1">
      <c r="A23" s="660"/>
      <c r="B23" s="660" t="s">
        <v>95</v>
      </c>
      <c r="C23" s="204">
        <v>9.7343111050190743</v>
      </c>
      <c r="D23" s="204">
        <v>7.1524490919097419</v>
      </c>
      <c r="E23" s="204">
        <v>4.2532905446258313</v>
      </c>
      <c r="F23" s="204">
        <v>4.2029066439570562</v>
      </c>
      <c r="G23" s="204">
        <v>3.5448577680525166</v>
      </c>
    </row>
    <row r="24" spans="1:7" s="123" customFormat="1" ht="15" customHeight="1">
      <c r="A24" s="660"/>
      <c r="B24" s="660" t="s">
        <v>22</v>
      </c>
      <c r="C24" s="204">
        <v>5.8744874309146011</v>
      </c>
      <c r="D24" s="204">
        <v>4.0198832937108273</v>
      </c>
      <c r="E24" s="204">
        <v>3.4525038719669596</v>
      </c>
      <c r="F24" s="204">
        <v>2.2265054248142513</v>
      </c>
      <c r="G24" s="204">
        <v>2.5301788549547024</v>
      </c>
    </row>
    <row r="25" spans="1:7" s="123" customFormat="1" ht="15" customHeight="1">
      <c r="A25" s="659" t="s">
        <v>7</v>
      </c>
      <c r="B25" s="659" t="s">
        <v>94</v>
      </c>
      <c r="C25" s="203">
        <v>16.715385984087849</v>
      </c>
      <c r="D25" s="203">
        <v>13.079681896148449</v>
      </c>
      <c r="E25" s="203">
        <v>10.538753872193658</v>
      </c>
      <c r="F25" s="203">
        <v>9.3165204902688892</v>
      </c>
      <c r="G25" s="203">
        <v>8.3608915961565611</v>
      </c>
    </row>
    <row r="26" spans="1:7" s="123" customFormat="1" ht="15" customHeight="1">
      <c r="A26" s="659"/>
      <c r="B26" s="659" t="s">
        <v>95</v>
      </c>
      <c r="C26" s="203">
        <v>8.1472763724195492</v>
      </c>
      <c r="D26" s="203">
        <v>5.2275526763427349</v>
      </c>
      <c r="E26" s="203">
        <v>3.5998911479998439</v>
      </c>
      <c r="F26" s="203">
        <v>3.3907613160358889</v>
      </c>
      <c r="G26" s="203">
        <v>3.23028282949433</v>
      </c>
    </row>
    <row r="27" spans="1:7" s="123" customFormat="1" ht="15" customHeight="1">
      <c r="A27" s="659"/>
      <c r="B27" s="659" t="s">
        <v>22</v>
      </c>
      <c r="C27" s="203">
        <v>3.6284619538663305</v>
      </c>
      <c r="D27" s="203">
        <v>2.5238369028795931</v>
      </c>
      <c r="E27" s="203">
        <v>2.2748204089150854</v>
      </c>
      <c r="F27" s="203">
        <v>2.396609315913441</v>
      </c>
      <c r="G27" s="203">
        <v>2.2084110786706534</v>
      </c>
    </row>
    <row r="28" spans="1:7" s="123" customFormat="1" ht="15" customHeight="1">
      <c r="A28" s="660" t="s">
        <v>8</v>
      </c>
      <c r="B28" s="660" t="s">
        <v>94</v>
      </c>
      <c r="C28" s="204">
        <v>43.535620052770447</v>
      </c>
      <c r="D28" s="204">
        <v>34.028985507246375</v>
      </c>
      <c r="E28" s="204">
        <v>22.976307996051336</v>
      </c>
      <c r="F28" s="204">
        <v>19.27036867359487</v>
      </c>
      <c r="G28" s="204">
        <v>13.703943115707826</v>
      </c>
    </row>
    <row r="29" spans="1:7" s="123" customFormat="1" ht="15" customHeight="1">
      <c r="A29" s="660"/>
      <c r="B29" s="660" t="s">
        <v>95</v>
      </c>
      <c r="C29" s="204">
        <v>23.824365382730569</v>
      </c>
      <c r="D29" s="204">
        <v>14.388752820473261</v>
      </c>
      <c r="E29" s="204">
        <v>10.427337060640419</v>
      </c>
      <c r="F29" s="204">
        <v>8.7649903307502086</v>
      </c>
      <c r="G29" s="204">
        <v>6.6838524768982301</v>
      </c>
    </row>
    <row r="30" spans="1:7" s="123" customFormat="1" ht="15" customHeight="1">
      <c r="A30" s="660"/>
      <c r="B30" s="660" t="s">
        <v>22</v>
      </c>
      <c r="C30" s="204">
        <v>10.773836941501616</v>
      </c>
      <c r="D30" s="204">
        <v>4.4400414283784393</v>
      </c>
      <c r="E30" s="204">
        <v>4.4076554014867924</v>
      </c>
      <c r="F30" s="204">
        <v>2.6597127770221616</v>
      </c>
      <c r="G30" s="204">
        <v>3.3098389380005337</v>
      </c>
    </row>
    <row r="31" spans="1:7" s="123" customFormat="1" ht="15" customHeight="1">
      <c r="A31" s="659" t="s">
        <v>9</v>
      </c>
      <c r="B31" s="659" t="s">
        <v>94</v>
      </c>
      <c r="C31" s="203">
        <v>20.194751947519478</v>
      </c>
      <c r="D31" s="203">
        <v>14.802623845014459</v>
      </c>
      <c r="E31" s="203">
        <v>12.464857266435986</v>
      </c>
      <c r="F31" s="203">
        <v>10.322635121763291</v>
      </c>
      <c r="G31" s="203">
        <v>10.087590496831547</v>
      </c>
    </row>
    <row r="32" spans="1:7" s="123" customFormat="1" ht="15" customHeight="1">
      <c r="A32" s="659"/>
      <c r="B32" s="659" t="s">
        <v>95</v>
      </c>
      <c r="C32" s="203">
        <v>9.2924996184953468</v>
      </c>
      <c r="D32" s="203">
        <v>5.6688921285506018</v>
      </c>
      <c r="E32" s="203">
        <v>4.0292610236842696</v>
      </c>
      <c r="F32" s="203">
        <v>3.744834582484375</v>
      </c>
      <c r="G32" s="203">
        <v>3.2664417985259311</v>
      </c>
    </row>
    <row r="33" spans="1:7" s="123" customFormat="1" ht="15" customHeight="1">
      <c r="A33" s="659"/>
      <c r="B33" s="659" t="s">
        <v>22</v>
      </c>
      <c r="C33" s="203">
        <v>4.7592052694093505</v>
      </c>
      <c r="D33" s="203">
        <v>2.9035595053369065</v>
      </c>
      <c r="E33" s="203">
        <v>2.1409176355914497</v>
      </c>
      <c r="F33" s="203">
        <v>2.379152996855852</v>
      </c>
      <c r="G33" s="203">
        <v>2.1633548627736916</v>
      </c>
    </row>
    <row r="34" spans="1:7" s="123" customFormat="1" ht="15" customHeight="1">
      <c r="A34" s="660" t="s">
        <v>10</v>
      </c>
      <c r="B34" s="660" t="s">
        <v>94</v>
      </c>
      <c r="C34" s="204">
        <v>20.914198161389173</v>
      </c>
      <c r="D34" s="204">
        <v>17.950883056165395</v>
      </c>
      <c r="E34" s="204">
        <v>13.278751921825332</v>
      </c>
      <c r="F34" s="204">
        <v>12.688924513835644</v>
      </c>
      <c r="G34" s="204">
        <v>10.867429351717703</v>
      </c>
    </row>
    <row r="35" spans="1:7" s="123" customFormat="1" ht="15" customHeight="1">
      <c r="A35" s="660"/>
      <c r="B35" s="660" t="s">
        <v>95</v>
      </c>
      <c r="C35" s="204">
        <v>9.0018016714628359</v>
      </c>
      <c r="D35" s="204">
        <v>6.3026142862217167</v>
      </c>
      <c r="E35" s="204">
        <v>4.587133809696291</v>
      </c>
      <c r="F35" s="204">
        <v>4.2891290061218124</v>
      </c>
      <c r="G35" s="204">
        <v>3.7300365285055399</v>
      </c>
    </row>
    <row r="36" spans="1:7" s="123" customFormat="1" ht="15" customHeight="1">
      <c r="A36" s="660"/>
      <c r="B36" s="660" t="s">
        <v>22</v>
      </c>
      <c r="C36" s="204">
        <v>4.6333033263316992</v>
      </c>
      <c r="D36" s="204">
        <v>2.9511877727029163</v>
      </c>
      <c r="E36" s="204">
        <v>2.5728755240010663</v>
      </c>
      <c r="F36" s="204">
        <v>2.4462593022666863</v>
      </c>
      <c r="G36" s="204">
        <v>2.1136028775620423</v>
      </c>
    </row>
    <row r="37" spans="1:7" s="123" customFormat="1" ht="15" customHeight="1">
      <c r="A37" s="659" t="s">
        <v>11</v>
      </c>
      <c r="B37" s="659" t="s">
        <v>94</v>
      </c>
      <c r="C37" s="203">
        <v>18.46885976507912</v>
      </c>
      <c r="D37" s="203">
        <v>12.27436823104693</v>
      </c>
      <c r="E37" s="203">
        <v>9.1159447348767753</v>
      </c>
      <c r="F37" s="203">
        <v>9.4225530552294146</v>
      </c>
      <c r="G37" s="203">
        <v>8.2198421964827482</v>
      </c>
    </row>
    <row r="38" spans="1:7" s="123" customFormat="1" ht="15" customHeight="1">
      <c r="A38" s="659"/>
      <c r="B38" s="659" t="s">
        <v>95</v>
      </c>
      <c r="C38" s="203">
        <v>7.5697288862882779</v>
      </c>
      <c r="D38" s="203">
        <v>4.730839810535822</v>
      </c>
      <c r="E38" s="203">
        <v>3.2217577083160296</v>
      </c>
      <c r="F38" s="203">
        <v>2.8508466561311661</v>
      </c>
      <c r="G38" s="203">
        <v>2.8159493260927686</v>
      </c>
    </row>
    <row r="39" spans="1:7" s="123" customFormat="1" ht="15" customHeight="1">
      <c r="A39" s="659"/>
      <c r="B39" s="659" t="s">
        <v>22</v>
      </c>
      <c r="C39" s="203">
        <v>3.3612032098409488</v>
      </c>
      <c r="D39" s="203">
        <v>2.2142033565358497</v>
      </c>
      <c r="E39" s="203">
        <v>1.486624463957525</v>
      </c>
      <c r="F39" s="203">
        <v>1.5310002095620152</v>
      </c>
      <c r="G39" s="203">
        <v>1.7481431764748991</v>
      </c>
    </row>
    <row r="40" spans="1:7" s="123" customFormat="1" ht="15" customHeight="1">
      <c r="A40" s="660" t="s">
        <v>12</v>
      </c>
      <c r="B40" s="660" t="s">
        <v>94</v>
      </c>
      <c r="C40" s="204">
        <v>19.813604454127329</v>
      </c>
      <c r="D40" s="204">
        <v>15.338345864661655</v>
      </c>
      <c r="E40" s="204">
        <v>16.601700921332391</v>
      </c>
      <c r="F40" s="204">
        <v>15.394810528280756</v>
      </c>
      <c r="G40" s="204">
        <v>9.5508100147275403</v>
      </c>
    </row>
    <row r="41" spans="1:7" s="123" customFormat="1" ht="15" customHeight="1">
      <c r="A41" s="660"/>
      <c r="B41" s="660" t="s">
        <v>95</v>
      </c>
      <c r="C41" s="204">
        <v>9.3819206764646683</v>
      </c>
      <c r="D41" s="204">
        <v>6.390693458226318</v>
      </c>
      <c r="E41" s="204">
        <v>3.6467906771560901</v>
      </c>
      <c r="F41" s="204">
        <v>4.2950327233678216</v>
      </c>
      <c r="G41" s="204">
        <v>3.9686779611401803</v>
      </c>
    </row>
    <row r="42" spans="1:7" s="123" customFormat="1" ht="15" customHeight="1">
      <c r="A42" s="660"/>
      <c r="B42" s="660" t="s">
        <v>22</v>
      </c>
      <c r="C42" s="204" t="s">
        <v>35</v>
      </c>
      <c r="D42" s="204" t="s">
        <v>35</v>
      </c>
      <c r="E42" s="204" t="s">
        <v>35</v>
      </c>
      <c r="F42" s="204" t="s">
        <v>35</v>
      </c>
      <c r="G42" s="204" t="s">
        <v>35</v>
      </c>
    </row>
    <row r="43" spans="1:7" s="123" customFormat="1" ht="15" customHeight="1">
      <c r="A43" s="659" t="s">
        <v>13</v>
      </c>
      <c r="B43" s="659" t="s">
        <v>94</v>
      </c>
      <c r="C43" s="203">
        <v>40.66070199587061</v>
      </c>
      <c r="D43" s="203">
        <v>34.338387319090288</v>
      </c>
      <c r="E43" s="203">
        <v>27.433315668609787</v>
      </c>
      <c r="F43" s="203">
        <v>26.223533495314129</v>
      </c>
      <c r="G43" s="203">
        <v>21.518907991035746</v>
      </c>
    </row>
    <row r="44" spans="1:7" s="123" customFormat="1" ht="15" customHeight="1">
      <c r="A44" s="659"/>
      <c r="B44" s="659" t="s">
        <v>95</v>
      </c>
      <c r="C44" s="203">
        <v>22.50173360179793</v>
      </c>
      <c r="D44" s="203">
        <v>13.618056019787419</v>
      </c>
      <c r="E44" s="203">
        <v>7.9405496443993906</v>
      </c>
      <c r="F44" s="203">
        <v>6.8645814651314101</v>
      </c>
      <c r="G44" s="203">
        <v>5.2066800824697603</v>
      </c>
    </row>
    <row r="45" spans="1:7" s="123" customFormat="1" ht="15" customHeight="1">
      <c r="A45" s="659"/>
      <c r="B45" s="659" t="s">
        <v>22</v>
      </c>
      <c r="C45" s="203">
        <v>9.2563408759775214</v>
      </c>
      <c r="D45" s="203">
        <v>4.6660978825719379</v>
      </c>
      <c r="E45" s="203">
        <v>3.1597826660336543</v>
      </c>
      <c r="F45" s="203">
        <v>2.9358750320032025</v>
      </c>
      <c r="G45" s="203">
        <v>2.3236715060438224</v>
      </c>
    </row>
    <row r="46" spans="1:7" s="123" customFormat="1" ht="15" customHeight="1">
      <c r="A46" s="660" t="s">
        <v>14</v>
      </c>
      <c r="B46" s="660" t="s">
        <v>94</v>
      </c>
      <c r="C46" s="204">
        <v>34.729564863765752</v>
      </c>
      <c r="D46" s="204">
        <v>33.308383233532936</v>
      </c>
      <c r="E46" s="204">
        <v>27.947310647639956</v>
      </c>
      <c r="F46" s="204">
        <v>25.007303534910896</v>
      </c>
      <c r="G46" s="204">
        <v>23.976739823672862</v>
      </c>
    </row>
    <row r="47" spans="1:7" s="123" customFormat="1" ht="15" customHeight="1">
      <c r="A47" s="660"/>
      <c r="B47" s="660" t="s">
        <v>95</v>
      </c>
      <c r="C47" s="204">
        <v>22.57274762171237</v>
      </c>
      <c r="D47" s="204">
        <v>12.503221081469624</v>
      </c>
      <c r="E47" s="204">
        <v>9.346431982535135</v>
      </c>
      <c r="F47" s="204">
        <v>8.3573499010702168</v>
      </c>
      <c r="G47" s="204">
        <v>7.5086575284323835</v>
      </c>
    </row>
    <row r="48" spans="1:7" s="123" customFormat="1" ht="15" customHeight="1">
      <c r="A48" s="660"/>
      <c r="B48" s="660" t="s">
        <v>22</v>
      </c>
      <c r="C48" s="204">
        <v>9.536571017713575</v>
      </c>
      <c r="D48" s="204">
        <v>4.0198511166253112</v>
      </c>
      <c r="E48" s="204">
        <v>3.3487518636033489</v>
      </c>
      <c r="F48" s="204">
        <v>2.4929660406988154</v>
      </c>
      <c r="G48" s="204">
        <v>2.8643842940023365</v>
      </c>
    </row>
    <row r="49" spans="1:7" s="123" customFormat="1" ht="15" customHeight="1">
      <c r="A49" s="659" t="s">
        <v>15</v>
      </c>
      <c r="B49" s="659" t="s">
        <v>94</v>
      </c>
      <c r="C49" s="203">
        <v>23.630765199161424</v>
      </c>
      <c r="D49" s="203">
        <v>16.079230993300321</v>
      </c>
      <c r="E49" s="203">
        <v>11.672817783881213</v>
      </c>
      <c r="F49" s="203">
        <v>12.337127845884412</v>
      </c>
      <c r="G49" s="203">
        <v>10.233163886905011</v>
      </c>
    </row>
    <row r="50" spans="1:7" s="123" customFormat="1" ht="15" customHeight="1">
      <c r="A50" s="659"/>
      <c r="B50" s="659" t="s">
        <v>95</v>
      </c>
      <c r="C50" s="203">
        <v>8.9065041170971604</v>
      </c>
      <c r="D50" s="203">
        <v>6.0848116149481113</v>
      </c>
      <c r="E50" s="203">
        <v>3.95228658154178</v>
      </c>
      <c r="F50" s="203">
        <v>3.3104112807293333</v>
      </c>
      <c r="G50" s="203">
        <v>3.2084172644884541</v>
      </c>
    </row>
    <row r="51" spans="1:7" s="123" customFormat="1" ht="15" customHeight="1">
      <c r="A51" s="659"/>
      <c r="B51" s="659" t="s">
        <v>22</v>
      </c>
      <c r="C51" s="203">
        <v>4.8046424452133794</v>
      </c>
      <c r="D51" s="203">
        <v>3.0145737672190052</v>
      </c>
      <c r="E51" s="203">
        <v>2.203466271503125</v>
      </c>
      <c r="F51" s="203">
        <v>1.9972793066335051</v>
      </c>
      <c r="G51" s="203">
        <v>2.5005838177996833</v>
      </c>
    </row>
    <row r="52" spans="1:7" s="123" customFormat="1" ht="15" customHeight="1">
      <c r="A52" s="660" t="s">
        <v>16</v>
      </c>
      <c r="B52" s="660" t="s">
        <v>94</v>
      </c>
      <c r="C52" s="204">
        <v>31.583710407239817</v>
      </c>
      <c r="D52" s="204">
        <v>18.570427470217236</v>
      </c>
      <c r="E52" s="204">
        <v>19.642286809326094</v>
      </c>
      <c r="F52" s="204">
        <v>18.573891332778501</v>
      </c>
      <c r="G52" s="204">
        <v>21.091134866645071</v>
      </c>
    </row>
    <row r="53" spans="1:7" s="123" customFormat="1" ht="15" customHeight="1">
      <c r="A53" s="660"/>
      <c r="B53" s="660" t="s">
        <v>95</v>
      </c>
      <c r="C53" s="204">
        <v>19.783628501138391</v>
      </c>
      <c r="D53" s="204">
        <v>10.106589008277505</v>
      </c>
      <c r="E53" s="204">
        <v>6.4691949890134977</v>
      </c>
      <c r="F53" s="204">
        <v>6.2932747437434902</v>
      </c>
      <c r="G53" s="204">
        <v>4.8321439011726577</v>
      </c>
    </row>
    <row r="54" spans="1:7" s="123" customFormat="1" ht="15" customHeight="1">
      <c r="A54" s="660"/>
      <c r="B54" s="660" t="s">
        <v>22</v>
      </c>
      <c r="C54" s="204">
        <v>8.6925308845083897</v>
      </c>
      <c r="D54" s="204">
        <v>3.6317119590652402</v>
      </c>
      <c r="E54" s="204">
        <v>3.0772950196863991</v>
      </c>
      <c r="F54" s="204">
        <v>2.5117087990993787</v>
      </c>
      <c r="G54" s="204">
        <v>2.8008848939941657</v>
      </c>
    </row>
    <row r="55" spans="1:7" s="123" customFormat="1" ht="15" customHeight="1">
      <c r="A55" s="64" t="s">
        <v>0</v>
      </c>
      <c r="B55" s="64" t="s">
        <v>94</v>
      </c>
      <c r="C55" s="205">
        <v>20.136006017605563</v>
      </c>
      <c r="D55" s="205">
        <v>15.8978696334208</v>
      </c>
      <c r="E55" s="205">
        <v>12.048123296288534</v>
      </c>
      <c r="F55" s="205">
        <v>11.352377066848494</v>
      </c>
      <c r="G55" s="205">
        <v>10.004779214904207</v>
      </c>
    </row>
    <row r="56" spans="1:7" s="123" customFormat="1" ht="15" customHeight="1">
      <c r="A56" s="64"/>
      <c r="B56" s="64" t="s">
        <v>95</v>
      </c>
      <c r="C56" s="205">
        <v>10.959333429055675</v>
      </c>
      <c r="D56" s="205">
        <v>6.915413429265489</v>
      </c>
      <c r="E56" s="205">
        <v>4.629864794203332</v>
      </c>
      <c r="F56" s="205">
        <v>4.279831381681845</v>
      </c>
      <c r="G56" s="205">
        <v>3.660407695389968</v>
      </c>
    </row>
    <row r="57" spans="1:7" s="123" customFormat="1" ht="15" customHeight="1" thickBot="1">
      <c r="A57" s="663"/>
      <c r="B57" s="663" t="s">
        <v>22</v>
      </c>
      <c r="C57" s="704">
        <v>5.4981873994428474</v>
      </c>
      <c r="D57" s="704">
        <v>3.0887324713819444</v>
      </c>
      <c r="E57" s="704">
        <v>2.4804699798865792</v>
      </c>
      <c r="F57" s="704">
        <v>2.3265584392986769</v>
      </c>
      <c r="G57" s="704">
        <v>2.2082922090807551</v>
      </c>
    </row>
    <row r="58" spans="1:7" s="75" customFormat="1" ht="15" customHeight="1">
      <c r="A58" s="64" t="s">
        <v>26</v>
      </c>
      <c r="B58" s="64" t="s">
        <v>94</v>
      </c>
      <c r="C58" s="536">
        <v>10.791230000000001</v>
      </c>
      <c r="D58" s="536">
        <v>13.299182999999999</v>
      </c>
      <c r="E58" s="536">
        <v>13.290395999999999</v>
      </c>
      <c r="F58" s="536">
        <v>12.396171000000001</v>
      </c>
      <c r="G58" s="205">
        <v>11.650957999999999</v>
      </c>
    </row>
    <row r="59" spans="1:7" s="75" customFormat="1" ht="15" customHeight="1">
      <c r="A59" s="64"/>
      <c r="B59" s="671" t="s">
        <v>95</v>
      </c>
      <c r="C59" s="536">
        <v>6.1864078999999998</v>
      </c>
      <c r="D59" s="536">
        <v>8.0116464999999994</v>
      </c>
      <c r="E59" s="536">
        <v>7.8439649999999999</v>
      </c>
      <c r="F59" s="536">
        <v>7.3198375999999996</v>
      </c>
      <c r="G59" s="205">
        <v>6.8491777000000003</v>
      </c>
    </row>
    <row r="60" spans="1:7" s="75" customFormat="1" ht="15" customHeight="1">
      <c r="A60" s="64"/>
      <c r="B60" s="671" t="s">
        <v>22</v>
      </c>
      <c r="C60" s="536">
        <v>3.8454285000000001</v>
      </c>
      <c r="D60" s="536">
        <v>4.8410210999999999</v>
      </c>
      <c r="E60" s="536">
        <v>5.0692851000000001</v>
      </c>
      <c r="F60" s="536">
        <v>4.8649835000000001</v>
      </c>
      <c r="G60" s="205">
        <v>4.5569322000000003</v>
      </c>
    </row>
    <row r="61" spans="1:7" s="75" customFormat="1">
      <c r="A61" s="47"/>
      <c r="B61" s="47"/>
      <c r="C61" s="88"/>
      <c r="D61" s="74"/>
      <c r="E61" s="74"/>
      <c r="F61" s="74"/>
      <c r="G61" s="74"/>
    </row>
    <row r="62" spans="1:7" s="75" customFormat="1">
      <c r="A62" s="307" t="s">
        <v>96</v>
      </c>
      <c r="B62" s="47"/>
      <c r="C62" s="211"/>
      <c r="D62" s="211"/>
      <c r="E62" s="211"/>
      <c r="F62" s="211"/>
      <c r="G62" s="211"/>
    </row>
    <row r="63" spans="1:7" s="75" customFormat="1">
      <c r="A63" s="47"/>
      <c r="B63" s="47"/>
      <c r="C63" s="211"/>
      <c r="D63" s="211"/>
      <c r="E63" s="211"/>
      <c r="F63" s="211"/>
      <c r="G63" s="211"/>
    </row>
    <row r="64" spans="1:7" s="75" customFormat="1">
      <c r="A64" s="47"/>
      <c r="B64" s="47"/>
      <c r="C64" s="211"/>
      <c r="D64" s="211"/>
      <c r="E64" s="211"/>
      <c r="F64" s="211"/>
      <c r="G64" s="211"/>
    </row>
    <row r="65" spans="1:7" s="75" customFormat="1">
      <c r="A65" s="706" t="s">
        <v>532</v>
      </c>
      <c r="B65" s="637"/>
      <c r="C65" s="74"/>
      <c r="D65" s="74"/>
      <c r="E65" s="74"/>
      <c r="F65" s="74"/>
      <c r="G65" s="74"/>
    </row>
  </sheetData>
  <conditionalFormatting sqref="G55 C55:D55">
    <cfRule type="expression" dxfId="92" priority="9" stopIfTrue="1">
      <formula>#REF!=1</formula>
    </cfRule>
  </conditionalFormatting>
  <conditionalFormatting sqref="G56:G57 C56:D57">
    <cfRule type="expression" dxfId="91" priority="10" stopIfTrue="1">
      <formula>#REF!=1</formula>
    </cfRule>
  </conditionalFormatting>
  <conditionalFormatting sqref="E55">
    <cfRule type="expression" dxfId="90" priority="7" stopIfTrue="1">
      <formula>#REF!=1</formula>
    </cfRule>
  </conditionalFormatting>
  <conditionalFormatting sqref="E56:E57">
    <cfRule type="expression" dxfId="89" priority="8" stopIfTrue="1">
      <formula>#REF!=1</formula>
    </cfRule>
  </conditionalFormatting>
  <conditionalFormatting sqref="F55">
    <cfRule type="expression" dxfId="88" priority="5" stopIfTrue="1">
      <formula>#REF!=1</formula>
    </cfRule>
  </conditionalFormatting>
  <conditionalFormatting sqref="F56:F57">
    <cfRule type="expression" dxfId="87" priority="6" stopIfTrue="1">
      <formula>#REF!=1</formula>
    </cfRule>
  </conditionalFormatting>
  <conditionalFormatting sqref="C58:F60">
    <cfRule type="expression" dxfId="86" priority="4" stopIfTrue="1">
      <formula>#REF!=1</formula>
    </cfRule>
  </conditionalFormatting>
  <conditionalFormatting sqref="C58:F59">
    <cfRule type="expression" dxfId="85" priority="3" stopIfTrue="1">
      <formula>C64=1</formula>
    </cfRule>
  </conditionalFormatting>
  <conditionalFormatting sqref="G58">
    <cfRule type="expression" dxfId="84" priority="1" stopIfTrue="1">
      <formula>#REF!=1</formula>
    </cfRule>
  </conditionalFormatting>
  <conditionalFormatting sqref="G59:G60">
    <cfRule type="expression" dxfId="83" priority="2" stopIfTrue="1">
      <formula>#REF!=1</formula>
    </cfRule>
  </conditionalFormatting>
  <conditionalFormatting sqref="C60:F60">
    <cfRule type="expression" dxfId="82" priority="11" stopIfTrue="1">
      <formula>#REF!=1</formula>
    </cfRule>
  </conditionalFormatting>
  <hyperlinks>
    <hyperlink ref="A1" location="Inhalt!A1" display="Zurück "/>
  </hyperlinks>
  <pageMargins left="0.39370078740157483" right="0.31496062992125984" top="0.39370078740157483" bottom="0.39370078740157483" header="0.31496062992125984" footer="0.31496062992125984"/>
  <pageSetup paperSize="9" scale="70" orientation="portrait" r:id="rId1"/>
  <headerFooter alignWithMargins="0">
    <oddHeader>&amp;C-25-</oddHeader>
    <oddFooter>&amp;CStatistische Ämter des Bundes und der Länder, Internationale Bildungsindikatoren, 2017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RowHeight="12.75"/>
  <cols>
    <col min="1" max="1" width="24" style="87" customWidth="1"/>
    <col min="2" max="2" width="53.85546875" style="87" customWidth="1"/>
    <col min="3" max="4" width="8.140625" style="88" customWidth="1"/>
    <col min="5" max="7" width="8.140625" style="132" customWidth="1"/>
    <col min="8" max="16384" width="11.42578125" style="118"/>
  </cols>
  <sheetData>
    <row r="1" spans="1:7">
      <c r="A1" s="569" t="s">
        <v>421</v>
      </c>
    </row>
    <row r="2" spans="1:7">
      <c r="E2" s="5"/>
      <c r="F2" s="5"/>
      <c r="G2" s="5"/>
    </row>
    <row r="3" spans="1:7" s="121" customFormat="1" ht="15" customHeight="1">
      <c r="A3" s="119" t="s">
        <v>142</v>
      </c>
      <c r="B3" s="119"/>
      <c r="C3" s="49"/>
      <c r="D3" s="120"/>
      <c r="E3" s="120"/>
      <c r="F3" s="120"/>
      <c r="G3" s="120"/>
    </row>
    <row r="4" spans="1:7" s="123" customFormat="1" ht="15" customHeight="1">
      <c r="A4" s="122" t="s">
        <v>143</v>
      </c>
      <c r="B4" s="122"/>
      <c r="C4" s="49"/>
      <c r="D4" s="49"/>
      <c r="E4" s="49"/>
      <c r="F4" s="49"/>
      <c r="G4" s="49"/>
    </row>
    <row r="5" spans="1:7" s="123" customFormat="1" ht="12.75" customHeight="1">
      <c r="A5" s="124"/>
      <c r="B5" s="124"/>
      <c r="C5" s="49"/>
      <c r="D5" s="49"/>
      <c r="E5" s="49"/>
      <c r="F5" s="49"/>
      <c r="G5" s="49"/>
    </row>
    <row r="6" spans="1:7" s="123" customFormat="1" ht="15" customHeight="1">
      <c r="A6" s="14" t="s">
        <v>17</v>
      </c>
      <c r="B6" s="202" t="s">
        <v>93</v>
      </c>
      <c r="C6" s="127" t="s">
        <v>553</v>
      </c>
      <c r="D6" s="128" t="s">
        <v>554</v>
      </c>
      <c r="E6" s="128">
        <v>2014</v>
      </c>
      <c r="F6" s="128">
        <v>2015</v>
      </c>
      <c r="G6" s="128">
        <v>2016</v>
      </c>
    </row>
    <row r="7" spans="1:7" s="123" customFormat="1" ht="15" customHeight="1">
      <c r="A7" s="659" t="s">
        <v>2</v>
      </c>
      <c r="B7" s="659" t="s">
        <v>94</v>
      </c>
      <c r="C7" s="203">
        <v>15.326168602299642</v>
      </c>
      <c r="D7" s="203">
        <v>13.499245852187029</v>
      </c>
      <c r="E7" s="203">
        <v>8.3430374516359276</v>
      </c>
      <c r="F7" s="203">
        <v>8.1702839942047767</v>
      </c>
      <c r="G7" s="203">
        <v>7.7960919402108235</v>
      </c>
    </row>
    <row r="8" spans="1:7" s="123" customFormat="1" ht="15" customHeight="1">
      <c r="A8" s="659"/>
      <c r="B8" s="659" t="s">
        <v>95</v>
      </c>
      <c r="C8" s="203">
        <v>6.3829315845444867</v>
      </c>
      <c r="D8" s="203">
        <v>4.5296063856619346</v>
      </c>
      <c r="E8" s="203">
        <v>3.161155076490088</v>
      </c>
      <c r="F8" s="203">
        <v>3.0005052266464283</v>
      </c>
      <c r="G8" s="203">
        <v>2.6006944921408737</v>
      </c>
    </row>
    <row r="9" spans="1:7" s="123" customFormat="1" ht="15" customHeight="1">
      <c r="A9" s="659"/>
      <c r="B9" s="659" t="s">
        <v>22</v>
      </c>
      <c r="C9" s="203">
        <v>3.3118274768942269</v>
      </c>
      <c r="D9" s="203">
        <v>1.9108813495468719</v>
      </c>
      <c r="E9" s="203">
        <v>1.6694182672094666</v>
      </c>
      <c r="F9" s="203">
        <v>1.3203321123810572</v>
      </c>
      <c r="G9" s="203">
        <v>1.6770770860487667</v>
      </c>
    </row>
    <row r="10" spans="1:7" s="123" customFormat="1" ht="15" customHeight="1">
      <c r="A10" s="660" t="s">
        <v>1</v>
      </c>
      <c r="B10" s="660" t="s">
        <v>94</v>
      </c>
      <c r="C10" s="204">
        <v>14.930916654286142</v>
      </c>
      <c r="D10" s="204">
        <v>10.385247125578614</v>
      </c>
      <c r="E10" s="204">
        <v>8.0605047498674924</v>
      </c>
      <c r="F10" s="204">
        <v>6.9408954771202191</v>
      </c>
      <c r="G10" s="204">
        <v>6.3544771506668694</v>
      </c>
    </row>
    <row r="11" spans="1:7" s="123" customFormat="1" ht="15" customHeight="1">
      <c r="A11" s="660"/>
      <c r="B11" s="660" t="s">
        <v>95</v>
      </c>
      <c r="C11" s="204">
        <v>5.958024993731156</v>
      </c>
      <c r="D11" s="204">
        <v>4.4581144594968203</v>
      </c>
      <c r="E11" s="204">
        <v>2.7212973071324607</v>
      </c>
      <c r="F11" s="204">
        <v>2.9229690644398594</v>
      </c>
      <c r="G11" s="204">
        <v>2.3661348577853771</v>
      </c>
    </row>
    <row r="12" spans="1:7" s="123" customFormat="1" ht="15" customHeight="1">
      <c r="A12" s="660"/>
      <c r="B12" s="660" t="s">
        <v>22</v>
      </c>
      <c r="C12" s="204">
        <v>3.0581807906056704</v>
      </c>
      <c r="D12" s="204">
        <v>2.025803215649121</v>
      </c>
      <c r="E12" s="204">
        <v>1.4113132835154056</v>
      </c>
      <c r="F12" s="204">
        <v>1.6849024059364146</v>
      </c>
      <c r="G12" s="204">
        <v>1.4278652062683952</v>
      </c>
    </row>
    <row r="13" spans="1:7" s="123" customFormat="1" ht="15" customHeight="1">
      <c r="A13" s="659" t="s">
        <v>3</v>
      </c>
      <c r="B13" s="659" t="s">
        <v>94</v>
      </c>
      <c r="C13" s="203">
        <v>41.077730911595076</v>
      </c>
      <c r="D13" s="203">
        <v>34.822897722352124</v>
      </c>
      <c r="E13" s="203">
        <v>26.445061621246314</v>
      </c>
      <c r="F13" s="203">
        <v>27.179079497907949</v>
      </c>
      <c r="G13" s="203">
        <v>20.574886535552196</v>
      </c>
    </row>
    <row r="14" spans="1:7" s="123" customFormat="1" ht="15" customHeight="1">
      <c r="A14" s="659"/>
      <c r="B14" s="659" t="s">
        <v>95</v>
      </c>
      <c r="C14" s="203">
        <v>22.415893776263772</v>
      </c>
      <c r="D14" s="203">
        <v>15.378625197630791</v>
      </c>
      <c r="E14" s="203">
        <v>10.470055217329747</v>
      </c>
      <c r="F14" s="203">
        <v>9.9814025865586249</v>
      </c>
      <c r="G14" s="203">
        <v>8.1141782479690985</v>
      </c>
    </row>
    <row r="15" spans="1:7" s="123" customFormat="1" ht="15" customHeight="1">
      <c r="A15" s="659"/>
      <c r="B15" s="659" t="s">
        <v>22</v>
      </c>
      <c r="C15" s="203">
        <v>11.632756223935296</v>
      </c>
      <c r="D15" s="203">
        <v>5.7347557126625421</v>
      </c>
      <c r="E15" s="203">
        <v>5.0170966739198013</v>
      </c>
      <c r="F15" s="203">
        <v>4.6041031606578944</v>
      </c>
      <c r="G15" s="203">
        <v>4.533212647571661</v>
      </c>
    </row>
    <row r="16" spans="1:7" s="123" customFormat="1" ht="15" customHeight="1">
      <c r="A16" s="660" t="s">
        <v>4</v>
      </c>
      <c r="B16" s="660" t="s">
        <v>94</v>
      </c>
      <c r="C16" s="204">
        <v>33.528215556685311</v>
      </c>
      <c r="D16" s="204">
        <v>26.305970149253731</v>
      </c>
      <c r="E16" s="204">
        <v>16.844487552537991</v>
      </c>
      <c r="F16" s="204">
        <v>16.624056126999225</v>
      </c>
      <c r="G16" s="204">
        <v>13.49347568208778</v>
      </c>
    </row>
    <row r="17" spans="1:7" s="123" customFormat="1" ht="15" customHeight="1">
      <c r="A17" s="660"/>
      <c r="B17" s="660" t="s">
        <v>95</v>
      </c>
      <c r="C17" s="204">
        <v>20.649235821649615</v>
      </c>
      <c r="D17" s="204">
        <v>11.449037967875217</v>
      </c>
      <c r="E17" s="204">
        <v>7.5687228240843094</v>
      </c>
      <c r="F17" s="204">
        <v>6.5947117489544214</v>
      </c>
      <c r="G17" s="204">
        <v>5.2627065552175658</v>
      </c>
    </row>
    <row r="18" spans="1:7" s="123" customFormat="1" ht="15" customHeight="1">
      <c r="A18" s="660"/>
      <c r="B18" s="660" t="s">
        <v>22</v>
      </c>
      <c r="C18" s="204">
        <v>9.3386421221366138</v>
      </c>
      <c r="D18" s="204">
        <v>4.593639575971733</v>
      </c>
      <c r="E18" s="204" t="s">
        <v>35</v>
      </c>
      <c r="F18" s="204" t="s">
        <v>35</v>
      </c>
      <c r="G18" s="204" t="s">
        <v>35</v>
      </c>
    </row>
    <row r="19" spans="1:7" s="123" customFormat="1" ht="15" customHeight="1">
      <c r="A19" s="659" t="s">
        <v>5</v>
      </c>
      <c r="B19" s="659" t="s">
        <v>94</v>
      </c>
      <c r="C19" s="203">
        <v>32.849936948297604</v>
      </c>
      <c r="D19" s="203" t="s">
        <v>35</v>
      </c>
      <c r="E19" s="203" t="s">
        <v>35</v>
      </c>
      <c r="F19" s="203" t="s">
        <v>35</v>
      </c>
      <c r="G19" s="203" t="s">
        <v>35</v>
      </c>
    </row>
    <row r="20" spans="1:7" s="123" customFormat="1" ht="15" customHeight="1">
      <c r="A20" s="659"/>
      <c r="B20" s="659" t="s">
        <v>95</v>
      </c>
      <c r="C20" s="203">
        <v>16.866145578895949</v>
      </c>
      <c r="D20" s="203">
        <v>10.208903257896049</v>
      </c>
      <c r="E20" s="203">
        <v>6.0974198773573987</v>
      </c>
      <c r="F20" s="203" t="s">
        <v>35</v>
      </c>
      <c r="G20" s="203" t="s">
        <v>35</v>
      </c>
    </row>
    <row r="21" spans="1:7" s="123" customFormat="1" ht="15" customHeight="1">
      <c r="A21" s="659"/>
      <c r="B21" s="659" t="s">
        <v>22</v>
      </c>
      <c r="C21" s="203" t="s">
        <v>35</v>
      </c>
      <c r="D21" s="203" t="s">
        <v>35</v>
      </c>
      <c r="E21" s="203" t="s">
        <v>35</v>
      </c>
      <c r="F21" s="203" t="s">
        <v>35</v>
      </c>
      <c r="G21" s="203" t="s">
        <v>35</v>
      </c>
    </row>
    <row r="22" spans="1:7" s="123" customFormat="1" ht="15" customHeight="1">
      <c r="A22" s="660" t="s">
        <v>6</v>
      </c>
      <c r="B22" s="660" t="s">
        <v>94</v>
      </c>
      <c r="C22" s="204">
        <v>21.26352734717754</v>
      </c>
      <c r="D22" s="204">
        <v>17.797228300510575</v>
      </c>
      <c r="E22" s="204">
        <v>11.42662812446863</v>
      </c>
      <c r="F22" s="204">
        <v>9.5322198978017063</v>
      </c>
      <c r="G22" s="204">
        <v>11.999373911682417</v>
      </c>
    </row>
    <row r="23" spans="1:7" s="123" customFormat="1" ht="15" customHeight="1">
      <c r="A23" s="660"/>
      <c r="B23" s="660" t="s">
        <v>95</v>
      </c>
      <c r="C23" s="204">
        <v>10.573446565206423</v>
      </c>
      <c r="D23" s="204">
        <v>7.9413357776759312</v>
      </c>
      <c r="E23" s="204">
        <v>4.6149090266737325</v>
      </c>
      <c r="F23" s="204">
        <v>4.9780911426590597</v>
      </c>
      <c r="G23" s="204">
        <v>4.0633611921718629</v>
      </c>
    </row>
    <row r="24" spans="1:7" s="123" customFormat="1" ht="15" customHeight="1">
      <c r="A24" s="660"/>
      <c r="B24" s="660" t="s">
        <v>22</v>
      </c>
      <c r="C24" s="204">
        <v>5.8837191298289087</v>
      </c>
      <c r="D24" s="204">
        <v>3.7404477812039136</v>
      </c>
      <c r="E24" s="204" t="s">
        <v>35</v>
      </c>
      <c r="F24" s="204" t="s">
        <v>35</v>
      </c>
      <c r="G24" s="204" t="s">
        <v>35</v>
      </c>
    </row>
    <row r="25" spans="1:7" s="123" customFormat="1" ht="15" customHeight="1">
      <c r="A25" s="659" t="s">
        <v>7</v>
      </c>
      <c r="B25" s="659" t="s">
        <v>94</v>
      </c>
      <c r="C25" s="203">
        <v>19.062827225130889</v>
      </c>
      <c r="D25" s="203">
        <v>14.044765709213111</v>
      </c>
      <c r="E25" s="203">
        <v>11.591962905718702</v>
      </c>
      <c r="F25" s="203">
        <v>11.024025347515874</v>
      </c>
      <c r="G25" s="203">
        <v>9.8582677165354333</v>
      </c>
    </row>
    <row r="26" spans="1:7" s="123" customFormat="1" ht="15" customHeight="1">
      <c r="A26" s="659"/>
      <c r="B26" s="659" t="s">
        <v>95</v>
      </c>
      <c r="C26" s="203">
        <v>8.2354296245104841</v>
      </c>
      <c r="D26" s="203">
        <v>5.7381747495389517</v>
      </c>
      <c r="E26" s="203">
        <v>4.086377883973074</v>
      </c>
      <c r="F26" s="203">
        <v>3.7809823379052769</v>
      </c>
      <c r="G26" s="203">
        <v>3.3196039492545593</v>
      </c>
    </row>
    <row r="27" spans="1:7" s="123" customFormat="1" ht="15" customHeight="1">
      <c r="A27" s="659"/>
      <c r="B27" s="659" t="s">
        <v>22</v>
      </c>
      <c r="C27" s="203">
        <v>3.5416963504243926</v>
      </c>
      <c r="D27" s="203">
        <v>2.3629944636122917</v>
      </c>
      <c r="E27" s="203">
        <v>1.9449009183180279</v>
      </c>
      <c r="F27" s="203">
        <v>2.2374394529395003</v>
      </c>
      <c r="G27" s="203">
        <v>1.9176232764283996</v>
      </c>
    </row>
    <row r="28" spans="1:7" s="123" customFormat="1" ht="15" customHeight="1">
      <c r="A28" s="660" t="s">
        <v>8</v>
      </c>
      <c r="B28" s="660" t="s">
        <v>94</v>
      </c>
      <c r="C28" s="204">
        <v>40.763863385971362</v>
      </c>
      <c r="D28" s="204">
        <v>30.158730158730158</v>
      </c>
      <c r="E28" s="204">
        <v>25.65331010452962</v>
      </c>
      <c r="F28" s="204" t="s">
        <v>35</v>
      </c>
      <c r="G28" s="204" t="s">
        <v>35</v>
      </c>
    </row>
    <row r="29" spans="1:7" s="123" customFormat="1" ht="15" customHeight="1">
      <c r="A29" s="660"/>
      <c r="B29" s="660" t="s">
        <v>95</v>
      </c>
      <c r="C29" s="204">
        <v>24.019340531501076</v>
      </c>
      <c r="D29" s="204">
        <v>15.932825289302849</v>
      </c>
      <c r="E29" s="204">
        <v>11.116370521409845</v>
      </c>
      <c r="F29" s="204">
        <v>8.8272530652539238</v>
      </c>
      <c r="G29" s="204">
        <v>6.7962558643770707</v>
      </c>
    </row>
    <row r="30" spans="1:7" s="123" customFormat="1" ht="15" customHeight="1">
      <c r="A30" s="660"/>
      <c r="B30" s="660" t="s">
        <v>22</v>
      </c>
      <c r="C30" s="204">
        <v>11.298451388252543</v>
      </c>
      <c r="D30" s="204">
        <v>5.2711788435679061</v>
      </c>
      <c r="E30" s="204">
        <v>5.503093454900684</v>
      </c>
      <c r="F30" s="204" t="s">
        <v>35</v>
      </c>
      <c r="G30" s="204" t="s">
        <v>35</v>
      </c>
    </row>
    <row r="31" spans="1:7" s="123" customFormat="1" ht="15" customHeight="1">
      <c r="A31" s="659" t="s">
        <v>9</v>
      </c>
      <c r="B31" s="659" t="s">
        <v>94</v>
      </c>
      <c r="C31" s="203">
        <v>23.727137913989125</v>
      </c>
      <c r="D31" s="203">
        <v>17.85816142218842</v>
      </c>
      <c r="E31" s="203">
        <v>15.001644917205834</v>
      </c>
      <c r="F31" s="203">
        <v>12.38742382570242</v>
      </c>
      <c r="G31" s="203">
        <v>11.258429639389863</v>
      </c>
    </row>
    <row r="32" spans="1:7" s="123" customFormat="1" ht="15" customHeight="1">
      <c r="A32" s="659"/>
      <c r="B32" s="659" t="s">
        <v>95</v>
      </c>
      <c r="C32" s="203">
        <v>9.7407240657856402</v>
      </c>
      <c r="D32" s="203">
        <v>6.1631074786888114</v>
      </c>
      <c r="E32" s="203">
        <v>4.5620932162669812</v>
      </c>
      <c r="F32" s="203">
        <v>4.1396185222880213</v>
      </c>
      <c r="G32" s="203">
        <v>3.8982050462664652</v>
      </c>
    </row>
    <row r="33" spans="1:7" s="123" customFormat="1" ht="15" customHeight="1">
      <c r="A33" s="659"/>
      <c r="B33" s="659" t="s">
        <v>22</v>
      </c>
      <c r="C33" s="203">
        <v>4.6748389777685437</v>
      </c>
      <c r="D33" s="203">
        <v>2.7898866608544028</v>
      </c>
      <c r="E33" s="203">
        <v>2.0251262091024702</v>
      </c>
      <c r="F33" s="203">
        <v>2.3188752507314918</v>
      </c>
      <c r="G33" s="203">
        <v>2.3106549261970475</v>
      </c>
    </row>
    <row r="34" spans="1:7" s="123" customFormat="1" ht="15" customHeight="1">
      <c r="A34" s="660" t="s">
        <v>10</v>
      </c>
      <c r="B34" s="660" t="s">
        <v>94</v>
      </c>
      <c r="C34" s="204">
        <v>23.541984276447554</v>
      </c>
      <c r="D34" s="204">
        <v>20.700589849333749</v>
      </c>
      <c r="E34" s="204">
        <v>15.391007773411127</v>
      </c>
      <c r="F34" s="204">
        <v>14.611542396341099</v>
      </c>
      <c r="G34" s="204">
        <v>12.546196312451046</v>
      </c>
    </row>
    <row r="35" spans="1:7" s="123" customFormat="1" ht="15" customHeight="1">
      <c r="A35" s="660"/>
      <c r="B35" s="660" t="s">
        <v>95</v>
      </c>
      <c r="C35" s="204">
        <v>9.6992649449236445</v>
      </c>
      <c r="D35" s="204">
        <v>7.0686210031124723</v>
      </c>
      <c r="E35" s="204">
        <v>5.079228754240563</v>
      </c>
      <c r="F35" s="204">
        <v>4.8996266224761484</v>
      </c>
      <c r="G35" s="204">
        <v>4.4735651396037133</v>
      </c>
    </row>
    <row r="36" spans="1:7" s="123" customFormat="1" ht="15" customHeight="1">
      <c r="A36" s="660"/>
      <c r="B36" s="660" t="s">
        <v>22</v>
      </c>
      <c r="C36" s="204">
        <v>4.5627508557329772</v>
      </c>
      <c r="D36" s="204">
        <v>3.0713610230059176</v>
      </c>
      <c r="E36" s="204">
        <v>2.3561572507159587</v>
      </c>
      <c r="F36" s="204">
        <v>2.5950691069132303</v>
      </c>
      <c r="G36" s="204">
        <v>2.1906768607747833</v>
      </c>
    </row>
    <row r="37" spans="1:7" s="123" customFormat="1" ht="15" customHeight="1">
      <c r="A37" s="659" t="s">
        <v>11</v>
      </c>
      <c r="B37" s="659" t="s">
        <v>94</v>
      </c>
      <c r="C37" s="203">
        <v>20.664290589216652</v>
      </c>
      <c r="D37" s="203">
        <v>13.694160950309522</v>
      </c>
      <c r="E37" s="203">
        <v>11.501964919006999</v>
      </c>
      <c r="F37" s="203">
        <v>11.776421458400256</v>
      </c>
      <c r="G37" s="203">
        <v>8.3342500196432781</v>
      </c>
    </row>
    <row r="38" spans="1:7" s="123" customFormat="1" ht="15" customHeight="1">
      <c r="A38" s="659"/>
      <c r="B38" s="659" t="s">
        <v>95</v>
      </c>
      <c r="C38" s="203">
        <v>7.3786622036672602</v>
      </c>
      <c r="D38" s="203">
        <v>5.1891135417817553</v>
      </c>
      <c r="E38" s="203">
        <v>3.5600463566565264</v>
      </c>
      <c r="F38" s="203">
        <v>2.997785287083544</v>
      </c>
      <c r="G38" s="203">
        <v>3.0635187785350979</v>
      </c>
    </row>
    <row r="39" spans="1:7" s="123" customFormat="1" ht="15" customHeight="1">
      <c r="A39" s="659"/>
      <c r="B39" s="659" t="s">
        <v>22</v>
      </c>
      <c r="C39" s="203">
        <v>3.3933518005540169</v>
      </c>
      <c r="D39" s="203">
        <v>1.814097546033151</v>
      </c>
      <c r="E39" s="203" t="s">
        <v>35</v>
      </c>
      <c r="F39" s="203" t="s">
        <v>35</v>
      </c>
      <c r="G39" s="203">
        <v>1.8416134558479988</v>
      </c>
    </row>
    <row r="40" spans="1:7" s="123" customFormat="1" ht="15" customHeight="1">
      <c r="A40" s="660" t="s">
        <v>12</v>
      </c>
      <c r="B40" s="660" t="s">
        <v>94</v>
      </c>
      <c r="C40" s="204">
        <v>19.990755719898313</v>
      </c>
      <c r="D40" s="204">
        <v>17.804960924226979</v>
      </c>
      <c r="E40" s="204" t="s">
        <v>35</v>
      </c>
      <c r="F40" s="204">
        <v>20.494893663750499</v>
      </c>
      <c r="G40" s="204" t="s">
        <v>35</v>
      </c>
    </row>
    <row r="41" spans="1:7" s="123" customFormat="1" ht="15" customHeight="1">
      <c r="A41" s="660"/>
      <c r="B41" s="660" t="s">
        <v>95</v>
      </c>
      <c r="C41" s="204">
        <v>10.102892931702954</v>
      </c>
      <c r="D41" s="204">
        <v>7.269155206286837</v>
      </c>
      <c r="E41" s="204">
        <v>3.8209213466945413</v>
      </c>
      <c r="F41" s="204">
        <v>5.2060053865108022</v>
      </c>
      <c r="G41" s="204">
        <v>4.7055030094582975</v>
      </c>
    </row>
    <row r="42" spans="1:7" s="123" customFormat="1" ht="15" customHeight="1">
      <c r="A42" s="660"/>
      <c r="B42" s="660" t="s">
        <v>22</v>
      </c>
      <c r="C42" s="204" t="s">
        <v>35</v>
      </c>
      <c r="D42" s="204" t="s">
        <v>35</v>
      </c>
      <c r="E42" s="204" t="s">
        <v>35</v>
      </c>
      <c r="F42" s="204" t="s">
        <v>35</v>
      </c>
      <c r="G42" s="204" t="s">
        <v>35</v>
      </c>
    </row>
    <row r="43" spans="1:7" s="123" customFormat="1" ht="15" customHeight="1">
      <c r="A43" s="659" t="s">
        <v>13</v>
      </c>
      <c r="B43" s="659" t="s">
        <v>94</v>
      </c>
      <c r="C43" s="203">
        <v>43.638248250842182</v>
      </c>
      <c r="D43" s="203">
        <v>34.776376146788991</v>
      </c>
      <c r="E43" s="203">
        <v>28.45188284518828</v>
      </c>
      <c r="F43" s="203">
        <v>27.455532107325904</v>
      </c>
      <c r="G43" s="203">
        <v>22.209915611814345</v>
      </c>
    </row>
    <row r="44" spans="1:7" s="123" customFormat="1" ht="15" customHeight="1">
      <c r="A44" s="659"/>
      <c r="B44" s="659" t="s">
        <v>95</v>
      </c>
      <c r="C44" s="203">
        <v>22.44907280533479</v>
      </c>
      <c r="D44" s="203">
        <v>13.682784493538977</v>
      </c>
      <c r="E44" s="203">
        <v>8.2452750437775499</v>
      </c>
      <c r="F44" s="203">
        <v>7.5164771803703037</v>
      </c>
      <c r="G44" s="203">
        <v>5.3844350820677098</v>
      </c>
    </row>
    <row r="45" spans="1:7" s="123" customFormat="1" ht="15" customHeight="1">
      <c r="A45" s="659"/>
      <c r="B45" s="659" t="s">
        <v>22</v>
      </c>
      <c r="C45" s="203">
        <v>9.2050082051905413</v>
      </c>
      <c r="D45" s="203">
        <v>5.0264814629759176</v>
      </c>
      <c r="E45" s="203">
        <v>3.1042574589339593</v>
      </c>
      <c r="F45" s="203">
        <v>2.7749571463553986</v>
      </c>
      <c r="G45" s="203">
        <v>2.203125473722507</v>
      </c>
    </row>
    <row r="46" spans="1:7" s="123" customFormat="1" ht="15" customHeight="1">
      <c r="A46" s="660" t="s">
        <v>14</v>
      </c>
      <c r="B46" s="660" t="s">
        <v>94</v>
      </c>
      <c r="C46" s="204">
        <v>32.66719430154334</v>
      </c>
      <c r="D46" s="204">
        <v>35.077650236326804</v>
      </c>
      <c r="E46" s="204">
        <v>29.05918057663126</v>
      </c>
      <c r="F46" s="204">
        <v>24.956469433627756</v>
      </c>
      <c r="G46" s="204">
        <v>21.823721712635287</v>
      </c>
    </row>
    <row r="47" spans="1:7" s="123" customFormat="1" ht="15" customHeight="1">
      <c r="A47" s="660"/>
      <c r="B47" s="660" t="s">
        <v>95</v>
      </c>
      <c r="C47" s="204">
        <v>22.101337448559672</v>
      </c>
      <c r="D47" s="204">
        <v>12.483632680287572</v>
      </c>
      <c r="E47" s="204">
        <v>9.25571789183814</v>
      </c>
      <c r="F47" s="204">
        <v>8.6915690921341167</v>
      </c>
      <c r="G47" s="204">
        <v>7.3286379911744026</v>
      </c>
    </row>
    <row r="48" spans="1:7" s="123" customFormat="1" ht="15" customHeight="1">
      <c r="A48" s="660"/>
      <c r="B48" s="660" t="s">
        <v>22</v>
      </c>
      <c r="C48" s="204">
        <v>10.434214822069867</v>
      </c>
      <c r="D48" s="204">
        <v>4.7416049659711312</v>
      </c>
      <c r="E48" s="204">
        <v>4.1841982234689112</v>
      </c>
      <c r="F48" s="204" t="s">
        <v>35</v>
      </c>
      <c r="G48" s="204" t="s">
        <v>35</v>
      </c>
    </row>
    <row r="49" spans="1:7" s="123" customFormat="1" ht="15" customHeight="1">
      <c r="A49" s="659" t="s">
        <v>15</v>
      </c>
      <c r="B49" s="659" t="s">
        <v>94</v>
      </c>
      <c r="C49" s="203">
        <v>27.925672113863993</v>
      </c>
      <c r="D49" s="203">
        <v>19.587337478801579</v>
      </c>
      <c r="E49" s="203">
        <v>13.998979418268412</v>
      </c>
      <c r="F49" s="203">
        <v>16.23191011235955</v>
      </c>
      <c r="G49" s="203">
        <v>12.699192584221821</v>
      </c>
    </row>
    <row r="50" spans="1:7" s="123" customFormat="1" ht="15" customHeight="1">
      <c r="A50" s="659"/>
      <c r="B50" s="659" t="s">
        <v>95</v>
      </c>
      <c r="C50" s="203">
        <v>9.4328125380846757</v>
      </c>
      <c r="D50" s="203">
        <v>6.9752009241280994</v>
      </c>
      <c r="E50" s="203">
        <v>4.1230754046585076</v>
      </c>
      <c r="F50" s="203">
        <v>3.7443411758715253</v>
      </c>
      <c r="G50" s="203">
        <v>3.5545795708043504</v>
      </c>
    </row>
    <row r="51" spans="1:7" s="123" customFormat="1" ht="15" customHeight="1">
      <c r="A51" s="659"/>
      <c r="B51" s="659" t="s">
        <v>22</v>
      </c>
      <c r="C51" s="203">
        <v>5.3731669949660761</v>
      </c>
      <c r="D51" s="203">
        <v>3.2895848588970877</v>
      </c>
      <c r="E51" s="203" t="s">
        <v>35</v>
      </c>
      <c r="F51" s="203" t="s">
        <v>35</v>
      </c>
      <c r="G51" s="203" t="s">
        <v>35</v>
      </c>
    </row>
    <row r="52" spans="1:7" s="123" customFormat="1" ht="15" customHeight="1">
      <c r="A52" s="660" t="s">
        <v>16</v>
      </c>
      <c r="B52" s="660" t="s">
        <v>94</v>
      </c>
      <c r="C52" s="204">
        <v>33.198614318706703</v>
      </c>
      <c r="D52" s="204" t="s">
        <v>35</v>
      </c>
      <c r="E52" s="204" t="s">
        <v>35</v>
      </c>
      <c r="F52" s="204" t="s">
        <v>35</v>
      </c>
      <c r="G52" s="204" t="s">
        <v>35</v>
      </c>
    </row>
    <row r="53" spans="1:7" s="123" customFormat="1" ht="15" customHeight="1">
      <c r="A53" s="660"/>
      <c r="B53" s="660" t="s">
        <v>95</v>
      </c>
      <c r="C53" s="204">
        <v>19.442105853959703</v>
      </c>
      <c r="D53" s="204">
        <v>9.6213483438876288</v>
      </c>
      <c r="E53" s="204">
        <v>6.2272425249169432</v>
      </c>
      <c r="F53" s="204">
        <v>6.2892827713237773</v>
      </c>
      <c r="G53" s="204">
        <v>4.6027146149802549</v>
      </c>
    </row>
    <row r="54" spans="1:7" s="123" customFormat="1" ht="15" customHeight="1">
      <c r="A54" s="660"/>
      <c r="B54" s="660" t="s">
        <v>22</v>
      </c>
      <c r="C54" s="204">
        <v>8.9631336405529982</v>
      </c>
      <c r="D54" s="204" t="s">
        <v>35</v>
      </c>
      <c r="E54" s="204" t="s">
        <v>35</v>
      </c>
      <c r="F54" s="204" t="s">
        <v>35</v>
      </c>
      <c r="G54" s="204" t="s">
        <v>35</v>
      </c>
    </row>
    <row r="55" spans="1:7" s="123" customFormat="1" ht="15" customHeight="1">
      <c r="A55" s="64" t="s">
        <v>0</v>
      </c>
      <c r="B55" s="64" t="s">
        <v>94</v>
      </c>
      <c r="C55" s="205">
        <v>22.665951751405952</v>
      </c>
      <c r="D55" s="205">
        <v>18.396839993710483</v>
      </c>
      <c r="E55" s="205">
        <v>14.032838667993067</v>
      </c>
      <c r="F55" s="205">
        <v>13.244256810530903</v>
      </c>
      <c r="G55" s="205">
        <v>11.258366321867094</v>
      </c>
    </row>
    <row r="56" spans="1:7" s="123" customFormat="1" ht="15" customHeight="1">
      <c r="A56" s="64"/>
      <c r="B56" s="64" t="s">
        <v>95</v>
      </c>
      <c r="C56" s="205">
        <v>11.258615333535689</v>
      </c>
      <c r="D56" s="205">
        <v>7.4910995664464854</v>
      </c>
      <c r="E56" s="205">
        <v>5.0393796655000243</v>
      </c>
      <c r="F56" s="205">
        <v>4.7475045586229001</v>
      </c>
      <c r="G56" s="205">
        <v>4.0546358942059477</v>
      </c>
    </row>
    <row r="57" spans="1:7" s="123" customFormat="1" ht="15" customHeight="1" thickBot="1">
      <c r="A57" s="663"/>
      <c r="B57" s="663" t="s">
        <v>22</v>
      </c>
      <c r="C57" s="704">
        <v>5.2473447323500322</v>
      </c>
      <c r="D57" s="704">
        <v>2.9637480077989116</v>
      </c>
      <c r="E57" s="704">
        <v>2.3245535238743296</v>
      </c>
      <c r="F57" s="704">
        <v>2.2020376478510539</v>
      </c>
      <c r="G57" s="704">
        <v>2.1873215013358998</v>
      </c>
    </row>
    <row r="58" spans="1:7" s="75" customFormat="1" ht="15" customHeight="1">
      <c r="A58" s="64" t="s">
        <v>26</v>
      </c>
      <c r="B58" s="64" t="s">
        <v>94</v>
      </c>
      <c r="C58" s="536">
        <v>10.719436</v>
      </c>
      <c r="D58" s="536">
        <v>13.930363</v>
      </c>
      <c r="E58" s="536">
        <v>13.455975</v>
      </c>
      <c r="F58" s="536">
        <v>12.259677999999999</v>
      </c>
      <c r="G58" s="205">
        <v>11.310053</v>
      </c>
    </row>
    <row r="59" spans="1:7" s="75" customFormat="1" ht="15" customHeight="1">
      <c r="A59" s="64"/>
      <c r="B59" s="671" t="s">
        <v>95</v>
      </c>
      <c r="C59" s="536">
        <v>5.4918100000000001</v>
      </c>
      <c r="D59" s="536">
        <v>7.8277871000000001</v>
      </c>
      <c r="E59" s="536">
        <v>7.2883287000000001</v>
      </c>
      <c r="F59" s="536">
        <v>6.7304079000000003</v>
      </c>
      <c r="G59" s="205">
        <v>6.2690732000000002</v>
      </c>
    </row>
    <row r="60" spans="1:7" s="75" customFormat="1" ht="15" customHeight="1">
      <c r="A60" s="64"/>
      <c r="B60" s="671" t="s">
        <v>22</v>
      </c>
      <c r="C60" s="536">
        <v>3.5575513999999999</v>
      </c>
      <c r="D60" s="536">
        <v>4.8449802000000002</v>
      </c>
      <c r="E60" s="536">
        <v>4.6173508999999999</v>
      </c>
      <c r="F60" s="536">
        <v>4.4983198</v>
      </c>
      <c r="G60" s="205">
        <v>4.2406090000000001</v>
      </c>
    </row>
    <row r="61" spans="1:7" s="75" customFormat="1">
      <c r="A61" s="47"/>
      <c r="B61" s="47"/>
      <c r="C61" s="88"/>
      <c r="D61" s="88"/>
      <c r="E61" s="74"/>
      <c r="F61" s="74"/>
      <c r="G61" s="88"/>
    </row>
    <row r="62" spans="1:7" s="75" customFormat="1">
      <c r="A62" s="307" t="s">
        <v>96</v>
      </c>
      <c r="B62" s="47"/>
      <c r="C62" s="74"/>
    </row>
    <row r="63" spans="1:7" s="75" customFormat="1">
      <c r="A63" s="47"/>
      <c r="B63" s="47"/>
      <c r="C63" s="74"/>
    </row>
    <row r="64" spans="1:7" s="75" customFormat="1">
      <c r="A64" s="47"/>
      <c r="B64" s="47"/>
      <c r="C64" s="74"/>
    </row>
    <row r="65" spans="1:7" s="75" customFormat="1">
      <c r="A65" s="711" t="s">
        <v>533</v>
      </c>
      <c r="B65" s="131"/>
      <c r="C65" s="74"/>
      <c r="D65" s="74"/>
      <c r="E65" s="74"/>
      <c r="F65" s="74"/>
      <c r="G65" s="74"/>
    </row>
  </sheetData>
  <conditionalFormatting sqref="G55 C55:D55">
    <cfRule type="expression" dxfId="81" priority="9" stopIfTrue="1">
      <formula>#REF!=1</formula>
    </cfRule>
  </conditionalFormatting>
  <conditionalFormatting sqref="G56:G57 C56:D57">
    <cfRule type="expression" dxfId="80" priority="10" stopIfTrue="1">
      <formula>#REF!=1</formula>
    </cfRule>
  </conditionalFormatting>
  <conditionalFormatting sqref="C58:F60">
    <cfRule type="expression" dxfId="79" priority="4" stopIfTrue="1">
      <formula>#REF!=1</formula>
    </cfRule>
  </conditionalFormatting>
  <conditionalFormatting sqref="C58:F59">
    <cfRule type="expression" dxfId="78" priority="3" stopIfTrue="1">
      <formula>C64=1</formula>
    </cfRule>
  </conditionalFormatting>
  <conditionalFormatting sqref="G58">
    <cfRule type="expression" dxfId="77" priority="1" stopIfTrue="1">
      <formula>#REF!=1</formula>
    </cfRule>
  </conditionalFormatting>
  <conditionalFormatting sqref="G59:G60">
    <cfRule type="expression" dxfId="76" priority="2" stopIfTrue="1">
      <formula>#REF!=1</formula>
    </cfRule>
  </conditionalFormatting>
  <conditionalFormatting sqref="C60:F60">
    <cfRule type="expression" dxfId="75" priority="11" stopIfTrue="1">
      <formula>#REF!=1</formula>
    </cfRule>
  </conditionalFormatting>
  <hyperlinks>
    <hyperlink ref="A1" location="Inhalt!A1" display="Zurück "/>
  </hyperlinks>
  <pageMargins left="0.39370078740157483" right="0.35433070866141736" top="0.39370078740157483" bottom="0.39370078740157483" header="0.31496062992125984" footer="0.31496062992125984"/>
  <pageSetup paperSize="9" scale="70" orientation="portrait" r:id="rId1"/>
  <headerFooter alignWithMargins="0">
    <oddHeader>&amp;C-26-</oddHeader>
    <oddFooter>&amp;CStatistische Ämter des Bundes und der Länder, Internationale Bildungsindikatoren, 2017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stopIfTrue="1" id="{2ABCF3F7-7AAA-42FC-8480-9D8146785978}">
            <xm:f>'[A5-5_Tab_Erwerbslosenquoten_Zeitreihe.xlsx]Tab_A5-5a'!#REF!=1</xm:f>
            <x14:dxf>
              <fill>
                <patternFill>
                  <bgColor indexed="11"/>
                </patternFill>
              </fill>
            </x14:dxf>
          </x14:cfRule>
          <xm:sqref>E55</xm:sqref>
        </x14:conditionalFormatting>
        <x14:conditionalFormatting xmlns:xm="http://schemas.microsoft.com/office/excel/2006/main">
          <x14:cfRule type="expression" priority="8" stopIfTrue="1" id="{0A68D4FA-4FA3-4483-BBA4-F1E6CE4AC9CA}">
            <xm:f>'[A5-5_Tab_Erwerbslosenquoten_Zeitreihe.xlsx]Tab_A5-5a'!#REF!=1</xm:f>
            <x14:dxf>
              <fill>
                <patternFill>
                  <bgColor indexed="11"/>
                </patternFill>
              </fill>
            </x14:dxf>
          </x14:cfRule>
          <xm:sqref>E56:E57</xm:sqref>
        </x14:conditionalFormatting>
        <x14:conditionalFormatting xmlns:xm="http://schemas.microsoft.com/office/excel/2006/main">
          <x14:cfRule type="expression" priority="5" stopIfTrue="1" id="{CF069A6A-9C67-4FF1-80C3-C39018468B79}">
            <xm:f>'[A5-5_Tab_Erwerbslosenquoten_Zeitreihe.xlsx]Tab_A5-5a'!#REF!=1</xm:f>
            <x14:dxf>
              <fill>
                <patternFill>
                  <bgColor indexed="11"/>
                </patternFill>
              </fill>
            </x14:dxf>
          </x14:cfRule>
          <xm:sqref>F55</xm:sqref>
        </x14:conditionalFormatting>
        <x14:conditionalFormatting xmlns:xm="http://schemas.microsoft.com/office/excel/2006/main">
          <x14:cfRule type="expression" priority="6" stopIfTrue="1" id="{2327314F-829B-491E-A883-FE8F76E07D3C}">
            <xm:f>'[A5-5_Tab_Erwerbslosenquoten_Zeitreihe.xlsx]Tab_A5-5a'!#REF!=1</xm:f>
            <x14:dxf>
              <fill>
                <patternFill>
                  <bgColor indexed="11"/>
                </patternFill>
              </fill>
            </x14:dxf>
          </x14:cfRule>
          <xm:sqref>F56:F57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RowHeight="12.75"/>
  <cols>
    <col min="1" max="1" width="24" style="87" customWidth="1"/>
    <col min="2" max="2" width="53.85546875" style="87" customWidth="1"/>
    <col min="3" max="4" width="8.140625" style="88" customWidth="1"/>
    <col min="5" max="7" width="8.140625" style="132" customWidth="1"/>
    <col min="8" max="16384" width="11.42578125" style="118"/>
  </cols>
  <sheetData>
    <row r="1" spans="1:7">
      <c r="A1" s="569" t="s">
        <v>421</v>
      </c>
      <c r="G1" s="5"/>
    </row>
    <row r="2" spans="1:7">
      <c r="E2" s="5"/>
      <c r="F2" s="5"/>
      <c r="G2" s="5"/>
    </row>
    <row r="3" spans="1:7" s="121" customFormat="1" ht="15" customHeight="1">
      <c r="A3" s="119" t="s">
        <v>144</v>
      </c>
      <c r="B3" s="119"/>
      <c r="C3" s="49"/>
      <c r="D3" s="120"/>
      <c r="E3" s="120"/>
      <c r="F3" s="120"/>
      <c r="G3" s="120"/>
    </row>
    <row r="4" spans="1:7" s="123" customFormat="1" ht="15" customHeight="1">
      <c r="A4" s="122" t="s">
        <v>145</v>
      </c>
      <c r="B4" s="122"/>
      <c r="C4" s="49"/>
      <c r="D4" s="49"/>
      <c r="E4" s="49"/>
      <c r="F4" s="49"/>
      <c r="G4" s="49"/>
    </row>
    <row r="5" spans="1:7" s="123" customFormat="1" ht="12.75" customHeight="1">
      <c r="A5" s="124"/>
      <c r="B5" s="124"/>
      <c r="C5" s="49"/>
      <c r="D5" s="49"/>
      <c r="E5" s="49"/>
      <c r="F5" s="49"/>
      <c r="G5" s="49"/>
    </row>
    <row r="6" spans="1:7" s="123" customFormat="1" ht="15" customHeight="1">
      <c r="A6" s="14" t="s">
        <v>17</v>
      </c>
      <c r="B6" s="202" t="s">
        <v>93</v>
      </c>
      <c r="C6" s="127" t="s">
        <v>553</v>
      </c>
      <c r="D6" s="128" t="s">
        <v>554</v>
      </c>
      <c r="E6" s="128">
        <v>2014</v>
      </c>
      <c r="F6" s="128">
        <v>2015</v>
      </c>
      <c r="G6" s="128">
        <v>2016</v>
      </c>
    </row>
    <row r="7" spans="1:7" s="123" customFormat="1" ht="15" customHeight="1">
      <c r="A7" s="659" t="s">
        <v>2</v>
      </c>
      <c r="B7" s="659" t="s">
        <v>94</v>
      </c>
      <c r="C7" s="203">
        <v>12.18740184115785</v>
      </c>
      <c r="D7" s="203">
        <v>8.7177304101924769</v>
      </c>
      <c r="E7" s="203">
        <v>5.157901824792944</v>
      </c>
      <c r="F7" s="203">
        <v>5.7941449198569366</v>
      </c>
      <c r="G7" s="203">
        <v>5.6834442239088432</v>
      </c>
    </row>
    <row r="8" spans="1:7" s="123" customFormat="1" ht="15" customHeight="1">
      <c r="A8" s="659"/>
      <c r="B8" s="659" t="s">
        <v>95</v>
      </c>
      <c r="C8" s="203">
        <v>6.2150837988826808</v>
      </c>
      <c r="D8" s="203">
        <v>4.3072840892815396</v>
      </c>
      <c r="E8" s="203">
        <v>2.298933306462061</v>
      </c>
      <c r="F8" s="203">
        <v>2.2571388475515803</v>
      </c>
      <c r="G8" s="203">
        <v>2.3546534868315856</v>
      </c>
    </row>
    <row r="9" spans="1:7" s="123" customFormat="1" ht="15" customHeight="1">
      <c r="A9" s="659"/>
      <c r="B9" s="659" t="s">
        <v>22</v>
      </c>
      <c r="C9" s="203">
        <v>3.6004671847625889</v>
      </c>
      <c r="D9" s="203">
        <v>2.8993298211661833</v>
      </c>
      <c r="E9" s="203">
        <v>2.2080940661744601</v>
      </c>
      <c r="F9" s="203">
        <v>2.029829865470993</v>
      </c>
      <c r="G9" s="203">
        <v>2.1913670248162513</v>
      </c>
    </row>
    <row r="10" spans="1:7" s="123" customFormat="1" ht="15" customHeight="1">
      <c r="A10" s="660" t="s">
        <v>1</v>
      </c>
      <c r="B10" s="660" t="s">
        <v>94</v>
      </c>
      <c r="C10" s="204">
        <v>11.800313179236683</v>
      </c>
      <c r="D10" s="204">
        <v>8.3671998847096134</v>
      </c>
      <c r="E10" s="204">
        <v>6.1930365221952668</v>
      </c>
      <c r="F10" s="204">
        <v>5.999050588600916</v>
      </c>
      <c r="G10" s="204">
        <v>5.3950722175021246</v>
      </c>
    </row>
    <row r="11" spans="1:7" s="123" customFormat="1" ht="15" customHeight="1">
      <c r="A11" s="660"/>
      <c r="B11" s="660" t="s">
        <v>95</v>
      </c>
      <c r="C11" s="204">
        <v>6.6338073691014854</v>
      </c>
      <c r="D11" s="204">
        <v>4.0853739203840309</v>
      </c>
      <c r="E11" s="204">
        <v>2.5192629038247305</v>
      </c>
      <c r="F11" s="204">
        <v>2.4407261658925949</v>
      </c>
      <c r="G11" s="204">
        <v>1.9865598450144299</v>
      </c>
    </row>
    <row r="12" spans="1:7" s="123" customFormat="1" ht="15" customHeight="1">
      <c r="A12" s="660"/>
      <c r="B12" s="660" t="s">
        <v>22</v>
      </c>
      <c r="C12" s="204">
        <v>4.8929543807415818</v>
      </c>
      <c r="D12" s="204">
        <v>2.5383265959881012</v>
      </c>
      <c r="E12" s="204">
        <v>2.0500439594177817</v>
      </c>
      <c r="F12" s="204">
        <v>2.1861100257181403</v>
      </c>
      <c r="G12" s="204">
        <v>1.8871644098156046</v>
      </c>
    </row>
    <row r="13" spans="1:7" s="123" customFormat="1" ht="15" customHeight="1">
      <c r="A13" s="659" t="s">
        <v>3</v>
      </c>
      <c r="B13" s="659" t="s">
        <v>94</v>
      </c>
      <c r="C13" s="203">
        <v>37.599533890075755</v>
      </c>
      <c r="D13" s="203">
        <v>32.322093154392697</v>
      </c>
      <c r="E13" s="203">
        <v>24.937311935807422</v>
      </c>
      <c r="F13" s="203">
        <v>22.635784911282677</v>
      </c>
      <c r="G13" s="203">
        <v>25.067949801677614</v>
      </c>
    </row>
    <row r="14" spans="1:7" s="123" customFormat="1" ht="15" customHeight="1">
      <c r="A14" s="659"/>
      <c r="B14" s="659" t="s">
        <v>95</v>
      </c>
      <c r="C14" s="203">
        <v>16.915323157985167</v>
      </c>
      <c r="D14" s="203">
        <v>11.049440696780804</v>
      </c>
      <c r="E14" s="203">
        <v>8.0980722637733056</v>
      </c>
      <c r="F14" s="203">
        <v>7.2951769803211759</v>
      </c>
      <c r="G14" s="203">
        <v>6.3579912547200159</v>
      </c>
    </row>
    <row r="15" spans="1:7" s="123" customFormat="1" ht="15" customHeight="1">
      <c r="A15" s="659"/>
      <c r="B15" s="659" t="s">
        <v>22</v>
      </c>
      <c r="C15" s="203">
        <v>9.179935183880513</v>
      </c>
      <c r="D15" s="203">
        <v>5.6304263314759613</v>
      </c>
      <c r="E15" s="203">
        <v>4.47339507141736</v>
      </c>
      <c r="F15" s="203">
        <v>4.8709823728876316</v>
      </c>
      <c r="G15" s="203">
        <v>3.3950276790083644</v>
      </c>
    </row>
    <row r="16" spans="1:7" s="123" customFormat="1" ht="15" customHeight="1">
      <c r="A16" s="660" t="s">
        <v>4</v>
      </c>
      <c r="B16" s="660" t="s">
        <v>94</v>
      </c>
      <c r="C16" s="204">
        <v>34.597471723220224</v>
      </c>
      <c r="D16" s="204">
        <v>28.029197080291972</v>
      </c>
      <c r="E16" s="204">
        <v>23.327541268462205</v>
      </c>
      <c r="F16" s="204" t="s">
        <v>35</v>
      </c>
      <c r="G16" s="204" t="s">
        <v>35</v>
      </c>
    </row>
    <row r="17" spans="1:7" s="123" customFormat="1" ht="15" customHeight="1">
      <c r="A17" s="660"/>
      <c r="B17" s="660" t="s">
        <v>95</v>
      </c>
      <c r="C17" s="204">
        <v>22.201565264325758</v>
      </c>
      <c r="D17" s="204">
        <v>10.221615316776196</v>
      </c>
      <c r="E17" s="204">
        <v>6.9409631486320738</v>
      </c>
      <c r="F17" s="204">
        <v>6.2939210401489376</v>
      </c>
      <c r="G17" s="204">
        <v>3.8770099875322712</v>
      </c>
    </row>
    <row r="18" spans="1:7" s="123" customFormat="1" ht="15" customHeight="1">
      <c r="A18" s="660"/>
      <c r="B18" s="660" t="s">
        <v>22</v>
      </c>
      <c r="C18" s="204">
        <v>6.848049281314168</v>
      </c>
      <c r="D18" s="204">
        <v>3.2673065141923625</v>
      </c>
      <c r="E18" s="204" t="s">
        <v>35</v>
      </c>
      <c r="F18" s="204" t="s">
        <v>35</v>
      </c>
      <c r="G18" s="204" t="s">
        <v>35</v>
      </c>
    </row>
    <row r="19" spans="1:7" s="123" customFormat="1" ht="15" customHeight="1">
      <c r="A19" s="659" t="s">
        <v>5</v>
      </c>
      <c r="B19" s="659" t="s">
        <v>94</v>
      </c>
      <c r="C19" s="203">
        <v>24.272533711852383</v>
      </c>
      <c r="D19" s="203" t="s">
        <v>35</v>
      </c>
      <c r="E19" s="203" t="s">
        <v>35</v>
      </c>
      <c r="F19" s="203" t="s">
        <v>35</v>
      </c>
      <c r="G19" s="203" t="s">
        <v>35</v>
      </c>
    </row>
    <row r="20" spans="1:7" s="123" customFormat="1" ht="15" customHeight="1">
      <c r="A20" s="659"/>
      <c r="B20" s="659" t="s">
        <v>95</v>
      </c>
      <c r="C20" s="203">
        <v>12.563983248022339</v>
      </c>
      <c r="D20" s="203" t="s">
        <v>35</v>
      </c>
      <c r="E20" s="203" t="s">
        <v>35</v>
      </c>
      <c r="F20" s="203" t="s">
        <v>35</v>
      </c>
      <c r="G20" s="203" t="s">
        <v>35</v>
      </c>
    </row>
    <row r="21" spans="1:7" s="123" customFormat="1" ht="15" customHeight="1">
      <c r="A21" s="659"/>
      <c r="B21" s="659" t="s">
        <v>22</v>
      </c>
      <c r="C21" s="203" t="s">
        <v>35</v>
      </c>
      <c r="D21" s="203" t="s">
        <v>35</v>
      </c>
      <c r="E21" s="203" t="s">
        <v>35</v>
      </c>
      <c r="F21" s="203" t="s">
        <v>35</v>
      </c>
      <c r="G21" s="203" t="s">
        <v>35</v>
      </c>
    </row>
    <row r="22" spans="1:7" s="123" customFormat="1" ht="15" customHeight="1">
      <c r="A22" s="660" t="s">
        <v>6</v>
      </c>
      <c r="B22" s="660" t="s">
        <v>94</v>
      </c>
      <c r="C22" s="204">
        <v>16.991854517901121</v>
      </c>
      <c r="D22" s="204">
        <v>14.169595782073813</v>
      </c>
      <c r="E22" s="204" t="s">
        <v>35</v>
      </c>
      <c r="F22" s="204" t="s">
        <v>35</v>
      </c>
      <c r="G22" s="204" t="s">
        <v>35</v>
      </c>
    </row>
    <row r="23" spans="1:7" s="123" customFormat="1" ht="15" customHeight="1">
      <c r="A23" s="660"/>
      <c r="B23" s="660" t="s">
        <v>95</v>
      </c>
      <c r="C23" s="204">
        <v>8.7324225591753013</v>
      </c>
      <c r="D23" s="204">
        <v>6.2648802576910523</v>
      </c>
      <c r="E23" s="204">
        <v>3.8510659200314379</v>
      </c>
      <c r="F23" s="204">
        <v>3.3841886269070738</v>
      </c>
      <c r="G23" s="204">
        <v>2.9847116221829841</v>
      </c>
    </row>
    <row r="24" spans="1:7" s="123" customFormat="1" ht="15" customHeight="1">
      <c r="A24" s="660"/>
      <c r="B24" s="660" t="s">
        <v>22</v>
      </c>
      <c r="C24" s="204">
        <v>5.8316696437953137</v>
      </c>
      <c r="D24" s="204">
        <v>4.3518878941222274</v>
      </c>
      <c r="E24" s="204">
        <v>3.8776048536006322</v>
      </c>
      <c r="F24" s="204" t="s">
        <v>35</v>
      </c>
      <c r="G24" s="204" t="s">
        <v>35</v>
      </c>
    </row>
    <row r="25" spans="1:7" s="123" customFormat="1" ht="15" customHeight="1">
      <c r="A25" s="659" t="s">
        <v>7</v>
      </c>
      <c r="B25" s="659" t="s">
        <v>94</v>
      </c>
      <c r="C25" s="203">
        <v>14.493254929090282</v>
      </c>
      <c r="D25" s="203">
        <v>12.149475363563846</v>
      </c>
      <c r="E25" s="203">
        <v>9.4193804082171884</v>
      </c>
      <c r="F25" s="203">
        <v>7.5039409459536452</v>
      </c>
      <c r="G25" s="203">
        <v>6.6453085114612067</v>
      </c>
    </row>
    <row r="26" spans="1:7" s="123" customFormat="1" ht="15" customHeight="1">
      <c r="A26" s="659"/>
      <c r="B26" s="659" t="s">
        <v>95</v>
      </c>
      <c r="C26" s="203">
        <v>8.0509284443594975</v>
      </c>
      <c r="D26" s="203">
        <v>4.6691171446920743</v>
      </c>
      <c r="E26" s="203">
        <v>3.1058823529411765</v>
      </c>
      <c r="F26" s="203">
        <v>2.9942556682693926</v>
      </c>
      <c r="G26" s="203">
        <v>3.1396743386222745</v>
      </c>
    </row>
    <row r="27" spans="1:7" s="123" customFormat="1" ht="15" customHeight="1">
      <c r="A27" s="659"/>
      <c r="B27" s="659" t="s">
        <v>22</v>
      </c>
      <c r="C27" s="203">
        <v>3.7835951134380452</v>
      </c>
      <c r="D27" s="203">
        <v>2.7563854776842796</v>
      </c>
      <c r="E27" s="203">
        <v>2.7628396642481152</v>
      </c>
      <c r="F27" s="203">
        <v>2.6216501735549658</v>
      </c>
      <c r="G27" s="203">
        <v>2.6226423871524633</v>
      </c>
    </row>
    <row r="28" spans="1:7" s="123" customFormat="1" ht="15" customHeight="1">
      <c r="A28" s="660" t="s">
        <v>8</v>
      </c>
      <c r="B28" s="660" t="s">
        <v>94</v>
      </c>
      <c r="C28" s="204">
        <v>46.519721577726216</v>
      </c>
      <c r="D28" s="204">
        <v>40.000000000000007</v>
      </c>
      <c r="E28" s="204" t="s">
        <v>35</v>
      </c>
      <c r="F28" s="204" t="s">
        <v>35</v>
      </c>
      <c r="G28" s="204" t="s">
        <v>35</v>
      </c>
    </row>
    <row r="29" spans="1:7" s="123" customFormat="1" ht="15" customHeight="1">
      <c r="A29" s="660"/>
      <c r="B29" s="660" t="s">
        <v>95</v>
      </c>
      <c r="C29" s="204">
        <v>23.596222562531906</v>
      </c>
      <c r="D29" s="204">
        <v>12.524461839530336</v>
      </c>
      <c r="E29" s="204">
        <v>9.6251266464032419</v>
      </c>
      <c r="F29" s="204">
        <v>8.6947666771327459</v>
      </c>
      <c r="G29" s="204">
        <v>6.5560091784128502</v>
      </c>
    </row>
    <row r="30" spans="1:7" s="123" customFormat="1" ht="15" customHeight="1">
      <c r="A30" s="660"/>
      <c r="B30" s="660" t="s">
        <v>22</v>
      </c>
      <c r="C30" s="204">
        <v>10.239065974796144</v>
      </c>
      <c r="D30" s="204" t="s">
        <v>35</v>
      </c>
      <c r="E30" s="204" t="s">
        <v>35</v>
      </c>
      <c r="F30" s="204" t="s">
        <v>35</v>
      </c>
      <c r="G30" s="204" t="s">
        <v>35</v>
      </c>
    </row>
    <row r="31" spans="1:7" s="123" customFormat="1" ht="15" customHeight="1">
      <c r="A31" s="659" t="s">
        <v>9</v>
      </c>
      <c r="B31" s="659" t="s">
        <v>94</v>
      </c>
      <c r="C31" s="203">
        <v>16.696588868940751</v>
      </c>
      <c r="D31" s="203">
        <v>11.81095036516723</v>
      </c>
      <c r="E31" s="203">
        <v>9.9882679180887397</v>
      </c>
      <c r="F31" s="203">
        <v>8.3447862523637806</v>
      </c>
      <c r="G31" s="203">
        <v>8.7676132780597751</v>
      </c>
    </row>
    <row r="32" spans="1:7" s="123" customFormat="1" ht="15" customHeight="1">
      <c r="A32" s="659"/>
      <c r="B32" s="659" t="s">
        <v>95</v>
      </c>
      <c r="C32" s="203">
        <v>8.7696009292292398</v>
      </c>
      <c r="D32" s="203">
        <v>5.1154595743843156</v>
      </c>
      <c r="E32" s="203">
        <v>3.4573647758180748</v>
      </c>
      <c r="F32" s="203">
        <v>3.3277570549823521</v>
      </c>
      <c r="G32" s="203">
        <v>2.5969209140140492</v>
      </c>
    </row>
    <row r="33" spans="1:7" s="123" customFormat="1" ht="15" customHeight="1">
      <c r="A33" s="659"/>
      <c r="B33" s="659" t="s">
        <v>22</v>
      </c>
      <c r="C33" s="203">
        <v>4.9042647455407016</v>
      </c>
      <c r="D33" s="203">
        <v>3.0789465817714405</v>
      </c>
      <c r="E33" s="203">
        <v>2.319068871969896</v>
      </c>
      <c r="F33" s="203">
        <v>2.4696136236371413</v>
      </c>
      <c r="G33" s="203">
        <v>1.9431816270817799</v>
      </c>
    </row>
    <row r="34" spans="1:7" s="123" customFormat="1" ht="15" customHeight="1">
      <c r="A34" s="660" t="s">
        <v>10</v>
      </c>
      <c r="B34" s="660" t="s">
        <v>94</v>
      </c>
      <c r="C34" s="204">
        <v>17.90850568415285</v>
      </c>
      <c r="D34" s="204">
        <v>14.710836608646829</v>
      </c>
      <c r="E34" s="204">
        <v>10.743596120368066</v>
      </c>
      <c r="F34" s="204">
        <v>10.428064356285457</v>
      </c>
      <c r="G34" s="204">
        <v>8.8612736367310383</v>
      </c>
    </row>
    <row r="35" spans="1:7" s="123" customFormat="1" ht="15" customHeight="1">
      <c r="A35" s="660"/>
      <c r="B35" s="660" t="s">
        <v>95</v>
      </c>
      <c r="C35" s="204">
        <v>8.20017516543402</v>
      </c>
      <c r="D35" s="204">
        <v>5.4389254391143584</v>
      </c>
      <c r="E35" s="204">
        <v>4.0733471955880303</v>
      </c>
      <c r="F35" s="204">
        <v>3.6490798928510411</v>
      </c>
      <c r="G35" s="204">
        <v>2.9532807777301162</v>
      </c>
    </row>
    <row r="36" spans="1:7" s="123" customFormat="1" ht="15" customHeight="1">
      <c r="A36" s="660"/>
      <c r="B36" s="660" t="s">
        <v>22</v>
      </c>
      <c r="C36" s="204">
        <v>4.7598488936859145</v>
      </c>
      <c r="D36" s="204">
        <v>2.7671705811581315</v>
      </c>
      <c r="E36" s="204">
        <v>2.8921063355466594</v>
      </c>
      <c r="F36" s="204">
        <v>2.2310735033635889</v>
      </c>
      <c r="G36" s="204">
        <v>2.0048195609802795</v>
      </c>
    </row>
    <row r="37" spans="1:7" s="123" customFormat="1" ht="15" customHeight="1">
      <c r="A37" s="659" t="s">
        <v>11</v>
      </c>
      <c r="B37" s="659" t="s">
        <v>94</v>
      </c>
      <c r="C37" s="203">
        <v>16.298134777376657</v>
      </c>
      <c r="D37" s="203">
        <v>10.869565217391305</v>
      </c>
      <c r="E37" s="203">
        <v>6.8262492036042595</v>
      </c>
      <c r="F37" s="203">
        <v>7.0141183538600185</v>
      </c>
      <c r="G37" s="203">
        <v>8.0993879723257045</v>
      </c>
    </row>
    <row r="38" spans="1:7" s="123" customFormat="1" ht="15" customHeight="1">
      <c r="A38" s="659"/>
      <c r="B38" s="659" t="s">
        <v>95</v>
      </c>
      <c r="C38" s="203">
        <v>7.7871660196391854</v>
      </c>
      <c r="D38" s="203">
        <v>4.2326235435918038</v>
      </c>
      <c r="E38" s="203">
        <v>2.8700479909664058</v>
      </c>
      <c r="F38" s="203">
        <v>2.6994274573911854</v>
      </c>
      <c r="G38" s="203">
        <v>2.5619171285782656</v>
      </c>
    </row>
    <row r="39" spans="1:7" s="123" customFormat="1" ht="15" customHeight="1">
      <c r="A39" s="659"/>
      <c r="B39" s="659" t="s">
        <v>22</v>
      </c>
      <c r="C39" s="203" t="s">
        <v>35</v>
      </c>
      <c r="D39" s="203">
        <v>2.8772854932080016</v>
      </c>
      <c r="E39" s="203" t="s">
        <v>35</v>
      </c>
      <c r="F39" s="203" t="s">
        <v>35</v>
      </c>
      <c r="G39" s="203" t="s">
        <v>35</v>
      </c>
    </row>
    <row r="40" spans="1:7" s="123" customFormat="1" ht="15" customHeight="1">
      <c r="A40" s="660" t="s">
        <v>12</v>
      </c>
      <c r="B40" s="660" t="s">
        <v>94</v>
      </c>
      <c r="C40" s="204">
        <v>19.583439166878332</v>
      </c>
      <c r="D40" s="204" t="s">
        <v>35</v>
      </c>
      <c r="E40" s="204" t="s">
        <v>35</v>
      </c>
      <c r="F40" s="204" t="s">
        <v>35</v>
      </c>
      <c r="G40" s="204" t="s">
        <v>35</v>
      </c>
    </row>
    <row r="41" spans="1:7" s="123" customFormat="1" ht="15" customHeight="1">
      <c r="A41" s="660"/>
      <c r="B41" s="660" t="s">
        <v>95</v>
      </c>
      <c r="C41" s="204">
        <v>8.5339168490153181</v>
      </c>
      <c r="D41" s="204">
        <v>5.3569968103377779</v>
      </c>
      <c r="E41" s="204" t="s">
        <v>35</v>
      </c>
      <c r="F41" s="204" t="s">
        <v>35</v>
      </c>
      <c r="G41" s="204" t="s">
        <v>35</v>
      </c>
    </row>
    <row r="42" spans="1:7" s="123" customFormat="1" ht="15" customHeight="1">
      <c r="A42" s="660"/>
      <c r="B42" s="660" t="s">
        <v>22</v>
      </c>
      <c r="C42" s="204" t="s">
        <v>35</v>
      </c>
      <c r="D42" s="204" t="s">
        <v>35</v>
      </c>
      <c r="E42" s="204" t="s">
        <v>35</v>
      </c>
      <c r="F42" s="204" t="s">
        <v>35</v>
      </c>
      <c r="G42" s="204" t="s">
        <v>35</v>
      </c>
    </row>
    <row r="43" spans="1:7" s="123" customFormat="1" ht="15" customHeight="1">
      <c r="A43" s="659" t="s">
        <v>13</v>
      </c>
      <c r="B43" s="659" t="s">
        <v>94</v>
      </c>
      <c r="C43" s="203">
        <v>37.276196066921038</v>
      </c>
      <c r="D43" s="203">
        <v>33.649698015530625</v>
      </c>
      <c r="E43" s="203">
        <v>25.994809688581316</v>
      </c>
      <c r="F43" s="203">
        <v>24.557241604973619</v>
      </c>
      <c r="G43" s="203">
        <v>20.510641585229248</v>
      </c>
    </row>
    <row r="44" spans="1:7" s="123" customFormat="1" ht="15" customHeight="1">
      <c r="A44" s="659"/>
      <c r="B44" s="659" t="s">
        <v>95</v>
      </c>
      <c r="C44" s="203">
        <v>22.566371681415927</v>
      </c>
      <c r="D44" s="203">
        <v>13.537142857142856</v>
      </c>
      <c r="E44" s="203">
        <v>7.6012397744017077</v>
      </c>
      <c r="F44" s="203">
        <v>6.1448460617376632</v>
      </c>
      <c r="G44" s="203">
        <v>5.0062438260675064</v>
      </c>
    </row>
    <row r="45" spans="1:7" s="123" customFormat="1" ht="15" customHeight="1">
      <c r="A45" s="659"/>
      <c r="B45" s="659" t="s">
        <v>22</v>
      </c>
      <c r="C45" s="203">
        <v>9.3113284433577839</v>
      </c>
      <c r="D45" s="203">
        <v>4.3490883753338752</v>
      </c>
      <c r="E45" s="203">
        <v>3.2138762528200013</v>
      </c>
      <c r="F45" s="203">
        <v>3.1157167780804431</v>
      </c>
      <c r="G45" s="203">
        <v>2.4555671433884925</v>
      </c>
    </row>
    <row r="46" spans="1:7" s="123" customFormat="1" ht="15" customHeight="1">
      <c r="A46" s="660" t="s">
        <v>14</v>
      </c>
      <c r="B46" s="660" t="s">
        <v>94</v>
      </c>
      <c r="C46" s="204">
        <v>36.890562879263442</v>
      </c>
      <c r="D46" s="204">
        <v>31.105506515342583</v>
      </c>
      <c r="E46" s="204">
        <v>26.384535005224663</v>
      </c>
      <c r="F46" s="204">
        <v>25.084131504012419</v>
      </c>
      <c r="G46" s="204">
        <v>27.086773069161623</v>
      </c>
    </row>
    <row r="47" spans="1:7" s="123" customFormat="1" ht="15" customHeight="1">
      <c r="A47" s="660"/>
      <c r="B47" s="660" t="s">
        <v>95</v>
      </c>
      <c r="C47" s="204">
        <v>23.135907738551669</v>
      </c>
      <c r="D47" s="204">
        <v>12.531946240115458</v>
      </c>
      <c r="E47" s="204">
        <v>9.4532327649458523</v>
      </c>
      <c r="F47" s="204">
        <v>7.9761294205188573</v>
      </c>
      <c r="G47" s="204">
        <v>7.7170303287973434</v>
      </c>
    </row>
    <row r="48" spans="1:7" s="123" customFormat="1" ht="15" customHeight="1">
      <c r="A48" s="660"/>
      <c r="B48" s="660" t="s">
        <v>22</v>
      </c>
      <c r="C48" s="204">
        <v>8.6441565240151803</v>
      </c>
      <c r="D48" s="204" t="s">
        <v>35</v>
      </c>
      <c r="E48" s="204" t="s">
        <v>35</v>
      </c>
      <c r="F48" s="204" t="s">
        <v>35</v>
      </c>
      <c r="G48" s="204" t="s">
        <v>35</v>
      </c>
    </row>
    <row r="49" spans="1:7" s="123" customFormat="1" ht="15" customHeight="1">
      <c r="A49" s="659" t="s">
        <v>15</v>
      </c>
      <c r="B49" s="659" t="s">
        <v>94</v>
      </c>
      <c r="C49" s="203">
        <v>19.374592833876221</v>
      </c>
      <c r="D49" s="203">
        <v>12.27067669172933</v>
      </c>
      <c r="E49" s="203">
        <v>9.3522687911326638</v>
      </c>
      <c r="F49" s="203">
        <v>8.6387926177590355</v>
      </c>
      <c r="G49" s="203" t="s">
        <v>35</v>
      </c>
    </row>
    <row r="50" spans="1:7" s="123" customFormat="1" ht="15" customHeight="1">
      <c r="A50" s="659"/>
      <c r="B50" s="659" t="s">
        <v>95</v>
      </c>
      <c r="C50" s="203">
        <v>8.3261385711202252</v>
      </c>
      <c r="D50" s="203">
        <v>5.1192631242679161</v>
      </c>
      <c r="E50" s="203">
        <v>3.7703119818371982</v>
      </c>
      <c r="F50" s="203">
        <v>2.8557467417611928</v>
      </c>
      <c r="G50" s="203">
        <v>2.8619754411063418</v>
      </c>
    </row>
    <row r="51" spans="1:7" s="123" customFormat="1" ht="15" customHeight="1">
      <c r="A51" s="659"/>
      <c r="B51" s="659" t="s">
        <v>22</v>
      </c>
      <c r="C51" s="203" t="s">
        <v>35</v>
      </c>
      <c r="D51" s="203" t="s">
        <v>35</v>
      </c>
      <c r="E51" s="203" t="s">
        <v>35</v>
      </c>
      <c r="F51" s="203" t="s">
        <v>35</v>
      </c>
      <c r="G51" s="203" t="s">
        <v>35</v>
      </c>
    </row>
    <row r="52" spans="1:7" s="123" customFormat="1" ht="15" customHeight="1">
      <c r="A52" s="660" t="s">
        <v>16</v>
      </c>
      <c r="B52" s="660" t="s">
        <v>94</v>
      </c>
      <c r="C52" s="204">
        <v>29.775813072308178</v>
      </c>
      <c r="D52" s="204" t="s">
        <v>35</v>
      </c>
      <c r="E52" s="204" t="s">
        <v>35</v>
      </c>
      <c r="F52" s="204" t="s">
        <v>35</v>
      </c>
      <c r="G52" s="204" t="s">
        <v>35</v>
      </c>
    </row>
    <row r="53" spans="1:7" s="123" customFormat="1" ht="15" customHeight="1">
      <c r="A53" s="660"/>
      <c r="B53" s="660" t="s">
        <v>95</v>
      </c>
      <c r="C53" s="204">
        <v>20.185178972793452</v>
      </c>
      <c r="D53" s="204">
        <v>10.704027573881406</v>
      </c>
      <c r="E53" s="204">
        <v>6.7520946278955147</v>
      </c>
      <c r="F53" s="204">
        <v>6.2988491109660778</v>
      </c>
      <c r="G53" s="204">
        <v>5.1012222467864712</v>
      </c>
    </row>
    <row r="54" spans="1:7" s="123" customFormat="1" ht="15" customHeight="1">
      <c r="A54" s="660"/>
      <c r="B54" s="660" t="s">
        <v>22</v>
      </c>
      <c r="C54" s="204">
        <v>8.4069695084007474</v>
      </c>
      <c r="D54" s="204">
        <v>4.2402826855123674</v>
      </c>
      <c r="E54" s="204" t="s">
        <v>35</v>
      </c>
      <c r="F54" s="204" t="s">
        <v>35</v>
      </c>
      <c r="G54" s="204" t="s">
        <v>35</v>
      </c>
    </row>
    <row r="55" spans="1:7" s="123" customFormat="1" ht="15" customHeight="1">
      <c r="A55" s="64" t="s">
        <v>0</v>
      </c>
      <c r="B55" s="64" t="s">
        <v>94</v>
      </c>
      <c r="C55" s="205">
        <v>17.63983584838595</v>
      </c>
      <c r="D55" s="205">
        <v>13.339866030947437</v>
      </c>
      <c r="E55" s="205">
        <v>9.972172924630982</v>
      </c>
      <c r="F55" s="205">
        <v>9.318181212329625</v>
      </c>
      <c r="G55" s="205">
        <v>8.6073346760657916</v>
      </c>
    </row>
    <row r="56" spans="1:7" s="123" customFormat="1" ht="15" customHeight="1">
      <c r="A56" s="64"/>
      <c r="B56" s="64" t="s">
        <v>95</v>
      </c>
      <c r="C56" s="205">
        <v>10.61376947002074</v>
      </c>
      <c r="D56" s="205">
        <v>6.2699858009856726</v>
      </c>
      <c r="E56" s="205">
        <v>4.1986042467721463</v>
      </c>
      <c r="F56" s="205">
        <v>3.7879601627399846</v>
      </c>
      <c r="G56" s="205">
        <v>3.246439024969952</v>
      </c>
    </row>
    <row r="57" spans="1:7" s="123" customFormat="1" ht="15" customHeight="1" thickBot="1">
      <c r="A57" s="663"/>
      <c r="B57" s="663" t="s">
        <v>22</v>
      </c>
      <c r="C57" s="704">
        <v>5.8903226828791624</v>
      </c>
      <c r="D57" s="704">
        <v>3.2628045254102496</v>
      </c>
      <c r="E57" s="704">
        <v>2.6970682883230541</v>
      </c>
      <c r="F57" s="704">
        <v>2.4973730881919609</v>
      </c>
      <c r="G57" s="704">
        <v>2.2368249271073593</v>
      </c>
    </row>
    <row r="58" spans="1:7" s="75" customFormat="1" ht="15" customHeight="1">
      <c r="A58" s="64" t="s">
        <v>26</v>
      </c>
      <c r="B58" s="64" t="s">
        <v>94</v>
      </c>
      <c r="C58" s="536">
        <v>11.241754999999999</v>
      </c>
      <c r="D58" s="536">
        <v>12.429328</v>
      </c>
      <c r="E58" s="536">
        <v>13.2102</v>
      </c>
      <c r="F58" s="536">
        <v>12.731479999999999</v>
      </c>
      <c r="G58" s="205">
        <v>12.334977</v>
      </c>
    </row>
    <row r="59" spans="1:7" s="75" customFormat="1" ht="15" customHeight="1">
      <c r="A59" s="64"/>
      <c r="B59" s="671" t="s">
        <v>95</v>
      </c>
      <c r="C59" s="536">
        <v>7.2634800000000004</v>
      </c>
      <c r="D59" s="536">
        <v>8.4340122999999991</v>
      </c>
      <c r="E59" s="536">
        <v>8.7006727000000001</v>
      </c>
      <c r="F59" s="536">
        <v>8.2310444999999994</v>
      </c>
      <c r="G59" s="205">
        <v>7.7310264000000002</v>
      </c>
    </row>
    <row r="60" spans="1:7" s="75" customFormat="1" ht="15" customHeight="1">
      <c r="A60" s="64"/>
      <c r="B60" s="671" t="s">
        <v>22</v>
      </c>
      <c r="C60" s="536">
        <v>4.2213681999999997</v>
      </c>
      <c r="D60" s="536">
        <v>4.9457573999999997</v>
      </c>
      <c r="E60" s="536">
        <v>5.5210982</v>
      </c>
      <c r="F60" s="536">
        <v>5.2349389000000004</v>
      </c>
      <c r="G60" s="205">
        <v>4.8943985999999997</v>
      </c>
    </row>
    <row r="61" spans="1:7" s="75" customFormat="1">
      <c r="A61" s="47"/>
      <c r="B61" s="47"/>
      <c r="C61" s="88"/>
      <c r="D61" s="88"/>
      <c r="E61" s="74"/>
      <c r="F61" s="74"/>
      <c r="G61" s="88"/>
    </row>
    <row r="62" spans="1:7" s="75" customFormat="1">
      <c r="A62" s="307" t="s">
        <v>96</v>
      </c>
      <c r="B62" s="47"/>
      <c r="C62" s="74"/>
    </row>
    <row r="63" spans="1:7" s="75" customFormat="1">
      <c r="A63" s="47"/>
      <c r="B63" s="47"/>
      <c r="C63" s="74"/>
    </row>
    <row r="64" spans="1:7" s="75" customFormat="1">
      <c r="A64" s="47"/>
      <c r="B64" s="47"/>
      <c r="C64" s="74"/>
    </row>
    <row r="65" spans="1:7" s="75" customFormat="1">
      <c r="A65" s="706" t="s">
        <v>529</v>
      </c>
      <c r="B65" s="637"/>
      <c r="C65" s="74"/>
      <c r="D65" s="74"/>
      <c r="E65" s="74"/>
      <c r="F65" s="74"/>
      <c r="G65" s="74"/>
    </row>
  </sheetData>
  <conditionalFormatting sqref="G55 C55:D55">
    <cfRule type="expression" dxfId="70" priority="9" stopIfTrue="1">
      <formula>#REF!=1</formula>
    </cfRule>
  </conditionalFormatting>
  <conditionalFormatting sqref="G56:G57 C56:D57">
    <cfRule type="expression" dxfId="69" priority="10" stopIfTrue="1">
      <formula>#REF!=1</formula>
    </cfRule>
  </conditionalFormatting>
  <conditionalFormatting sqref="C58:F60">
    <cfRule type="expression" dxfId="68" priority="4" stopIfTrue="1">
      <formula>#REF!=1</formula>
    </cfRule>
  </conditionalFormatting>
  <conditionalFormatting sqref="C58:F59">
    <cfRule type="expression" dxfId="67" priority="3" stopIfTrue="1">
      <formula>C64=1</formula>
    </cfRule>
  </conditionalFormatting>
  <conditionalFormatting sqref="G58">
    <cfRule type="expression" dxfId="66" priority="1" stopIfTrue="1">
      <formula>#REF!=1</formula>
    </cfRule>
  </conditionalFormatting>
  <conditionalFormatting sqref="G59:G60">
    <cfRule type="expression" dxfId="65" priority="2" stopIfTrue="1">
      <formula>#REF!=1</formula>
    </cfRule>
  </conditionalFormatting>
  <conditionalFormatting sqref="C60:F60">
    <cfRule type="expression" dxfId="64" priority="11" stopIfTrue="1">
      <formula>#REF!=1</formula>
    </cfRule>
  </conditionalFormatting>
  <hyperlinks>
    <hyperlink ref="A1" location="Inhalt!A1" display="Zurück "/>
  </hyperlinks>
  <pageMargins left="0.39370078740157483" right="0.31496062992125984" top="0.39370078740157483" bottom="0.39370078740157483" header="0.31496062992125984" footer="0.31496062992125984"/>
  <pageSetup paperSize="9" scale="70" orientation="portrait" r:id="rId1"/>
  <headerFooter alignWithMargins="0">
    <oddHeader>&amp;C-27-</oddHeader>
    <oddFooter>&amp;CStatistische Ämter des Bundes und der Länder, Internationale Bildungsindikatoren, 2017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stopIfTrue="1" id="{F62F99EC-2802-4C16-AF18-E21BFDEA6CFC}">
            <xm:f>'[A5-5_Tab_Erwerbslosenquoten_Zeitreihe.xlsx]Tab_A5-5a'!#REF!=1</xm:f>
            <x14:dxf>
              <fill>
                <patternFill>
                  <bgColor indexed="11"/>
                </patternFill>
              </fill>
            </x14:dxf>
          </x14:cfRule>
          <xm:sqref>E55</xm:sqref>
        </x14:conditionalFormatting>
        <x14:conditionalFormatting xmlns:xm="http://schemas.microsoft.com/office/excel/2006/main">
          <x14:cfRule type="expression" priority="8" stopIfTrue="1" id="{A7AE6143-612A-4A8F-B669-D336ECF52595}">
            <xm:f>'[A5-5_Tab_Erwerbslosenquoten_Zeitreihe.xlsx]Tab_A5-5a'!#REF!=1</xm:f>
            <x14:dxf>
              <fill>
                <patternFill>
                  <bgColor indexed="11"/>
                </patternFill>
              </fill>
            </x14:dxf>
          </x14:cfRule>
          <xm:sqref>E56:E57</xm:sqref>
        </x14:conditionalFormatting>
        <x14:conditionalFormatting xmlns:xm="http://schemas.microsoft.com/office/excel/2006/main">
          <x14:cfRule type="expression" priority="5" stopIfTrue="1" id="{9B5D3EBA-08F9-4F47-A3AB-6F35396BB0C1}">
            <xm:f>'[A5-5_Tab_Erwerbslosenquoten_Zeitreihe.xlsx]Tab_A5-5a'!#REF!=1</xm:f>
            <x14:dxf>
              <fill>
                <patternFill>
                  <bgColor indexed="11"/>
                </patternFill>
              </fill>
            </x14:dxf>
          </x14:cfRule>
          <xm:sqref>F55</xm:sqref>
        </x14:conditionalFormatting>
        <x14:conditionalFormatting xmlns:xm="http://schemas.microsoft.com/office/excel/2006/main">
          <x14:cfRule type="expression" priority="6" stopIfTrue="1" id="{13C72019-15CE-4729-A628-6F2E01F72227}">
            <xm:f>'[A5-5_Tab_Erwerbslosenquoten_Zeitreihe.xlsx]Tab_A5-5a'!#REF!=1</xm:f>
            <x14:dxf>
              <fill>
                <patternFill>
                  <bgColor indexed="11"/>
                </patternFill>
              </fill>
            </x14:dxf>
          </x14:cfRule>
          <xm:sqref>F56:F57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workbookViewId="0">
      <pane xSplit="1" ySplit="9" topLeftCell="B10" activePane="bottomRight" state="frozen"/>
      <selection activeCellId="1" sqref="D39 A1:I65536"/>
      <selection pane="topRight" activeCellId="1" sqref="D39 A1:I65536"/>
      <selection pane="bottomLeft" activeCellId="1" sqref="D39 A1:I65536"/>
      <selection pane="bottomRight"/>
    </sheetView>
  </sheetViews>
  <sheetFormatPr baseColWidth="10" defaultColWidth="9.140625" defaultRowHeight="12.75"/>
  <cols>
    <col min="1" max="1" width="24" style="47" customWidth="1"/>
    <col min="2" max="19" width="6.140625" style="177" customWidth="1"/>
    <col min="20" max="16384" width="9.140625" style="86"/>
  </cols>
  <sheetData>
    <row r="1" spans="1:19">
      <c r="A1" s="569" t="s">
        <v>421</v>
      </c>
      <c r="S1" s="178"/>
    </row>
    <row r="2" spans="1:19">
      <c r="S2" s="178"/>
    </row>
    <row r="3" spans="1:19" s="121" customFormat="1" ht="15.75">
      <c r="A3" s="179" t="s">
        <v>146</v>
      </c>
      <c r="B3" s="179"/>
      <c r="C3" s="179"/>
      <c r="D3" s="179"/>
      <c r="E3" s="179"/>
      <c r="F3" s="179"/>
      <c r="G3" s="179"/>
      <c r="H3" s="179"/>
      <c r="I3" s="179"/>
      <c r="J3" s="180"/>
      <c r="K3" s="180"/>
      <c r="L3" s="180"/>
      <c r="M3" s="180"/>
      <c r="N3" s="180"/>
      <c r="O3" s="180"/>
      <c r="P3" s="180"/>
      <c r="Q3" s="180"/>
      <c r="R3" s="180"/>
      <c r="S3" s="120"/>
    </row>
    <row r="4" spans="1:19" ht="15" customHeight="1">
      <c r="A4" s="181" t="s">
        <v>147</v>
      </c>
      <c r="B4" s="212"/>
      <c r="C4" s="212"/>
      <c r="D4" s="212"/>
      <c r="E4" s="213"/>
      <c r="F4" s="213"/>
      <c r="G4" s="213"/>
      <c r="H4" s="212"/>
      <c r="I4" s="212"/>
      <c r="J4" s="214"/>
      <c r="K4" s="214"/>
      <c r="L4" s="214"/>
      <c r="M4" s="214"/>
      <c r="N4" s="214"/>
      <c r="O4" s="214"/>
      <c r="P4" s="214"/>
      <c r="Q4" s="214"/>
      <c r="R4" s="214"/>
      <c r="S4" s="214"/>
    </row>
    <row r="5" spans="1:19" ht="15" customHeight="1">
      <c r="A5" s="181" t="s">
        <v>148</v>
      </c>
      <c r="B5" s="212"/>
      <c r="C5" s="212"/>
      <c r="D5" s="212"/>
      <c r="E5" s="213"/>
      <c r="F5" s="213"/>
      <c r="G5" s="213"/>
      <c r="H5" s="212"/>
      <c r="I5" s="212"/>
      <c r="J5" s="214"/>
      <c r="K5" s="214"/>
      <c r="L5" s="214"/>
      <c r="M5" s="214"/>
      <c r="N5" s="214"/>
      <c r="O5" s="214"/>
      <c r="P5" s="214"/>
      <c r="Q5" s="214"/>
      <c r="R5" s="214"/>
      <c r="S5" s="214"/>
    </row>
    <row r="6" spans="1:19">
      <c r="S6" s="178"/>
    </row>
    <row r="7" spans="1:19" ht="12.75" customHeight="1">
      <c r="B7" s="215" t="s">
        <v>149</v>
      </c>
      <c r="C7" s="216"/>
      <c r="D7" s="216"/>
      <c r="E7" s="216"/>
      <c r="F7" s="216"/>
      <c r="G7" s="217"/>
      <c r="H7" s="186" t="s">
        <v>150</v>
      </c>
      <c r="I7" s="186"/>
      <c r="J7" s="186"/>
      <c r="K7" s="218"/>
      <c r="L7" s="218"/>
      <c r="M7" s="218"/>
      <c r="N7" s="186" t="s">
        <v>151</v>
      </c>
      <c r="O7" s="186"/>
      <c r="P7" s="186"/>
      <c r="Q7" s="218"/>
      <c r="R7" s="218"/>
      <c r="S7" s="218"/>
    </row>
    <row r="8" spans="1:19" ht="25.5">
      <c r="B8" s="219" t="s">
        <v>152</v>
      </c>
      <c r="C8" s="219"/>
      <c r="D8" s="220"/>
      <c r="E8" s="221" t="s">
        <v>153</v>
      </c>
      <c r="F8" s="221"/>
      <c r="G8" s="221"/>
      <c r="H8" s="219" t="s">
        <v>152</v>
      </c>
      <c r="I8" s="219"/>
      <c r="J8" s="220"/>
      <c r="K8" s="221" t="s">
        <v>153</v>
      </c>
      <c r="L8" s="221"/>
      <c r="M8" s="221"/>
      <c r="N8" s="219" t="s">
        <v>152</v>
      </c>
      <c r="O8" s="219"/>
      <c r="P8" s="220"/>
      <c r="Q8" s="221" t="s">
        <v>153</v>
      </c>
      <c r="R8" s="221"/>
      <c r="S8" s="221"/>
    </row>
    <row r="9" spans="1:19" ht="12.75" customHeight="1">
      <c r="A9" s="188" t="s">
        <v>17</v>
      </c>
      <c r="B9" s="222" t="s">
        <v>154</v>
      </c>
      <c r="C9" s="222" t="s">
        <v>155</v>
      </c>
      <c r="D9" s="222" t="s">
        <v>156</v>
      </c>
      <c r="E9" s="222" t="s">
        <v>154</v>
      </c>
      <c r="F9" s="222" t="s">
        <v>155</v>
      </c>
      <c r="G9" s="222" t="s">
        <v>156</v>
      </c>
      <c r="H9" s="222" t="s">
        <v>154</v>
      </c>
      <c r="I9" s="222" t="s">
        <v>155</v>
      </c>
      <c r="J9" s="222" t="s">
        <v>156</v>
      </c>
      <c r="K9" s="222" t="s">
        <v>154</v>
      </c>
      <c r="L9" s="222" t="s">
        <v>155</v>
      </c>
      <c r="M9" s="222" t="s">
        <v>156</v>
      </c>
      <c r="N9" s="222" t="s">
        <v>154</v>
      </c>
      <c r="O9" s="222" t="s">
        <v>155</v>
      </c>
      <c r="P9" s="222" t="s">
        <v>156</v>
      </c>
      <c r="Q9" s="222" t="s">
        <v>154</v>
      </c>
      <c r="R9" s="222" t="s">
        <v>155</v>
      </c>
      <c r="S9" s="222" t="s">
        <v>156</v>
      </c>
    </row>
    <row r="10" spans="1:19" ht="15" customHeight="1">
      <c r="A10" s="689" t="s">
        <v>2</v>
      </c>
      <c r="B10" s="203">
        <v>89.462549639039352</v>
      </c>
      <c r="C10" s="203">
        <v>81.537769356227258</v>
      </c>
      <c r="D10" s="203">
        <v>85.267199723601749</v>
      </c>
      <c r="E10" s="203">
        <v>66.498535274553404</v>
      </c>
      <c r="F10" s="203">
        <v>62.182702149437063</v>
      </c>
      <c r="G10" s="203">
        <v>64.501103791954449</v>
      </c>
      <c r="H10" s="203">
        <v>2.482691409968051</v>
      </c>
      <c r="I10" s="203">
        <v>2.255690902113372</v>
      </c>
      <c r="J10" s="203">
        <v>2.3678308270549939</v>
      </c>
      <c r="K10" s="203" t="s">
        <v>35</v>
      </c>
      <c r="L10" s="203" t="s">
        <v>35</v>
      </c>
      <c r="M10" s="203">
        <v>5.0099798659473018</v>
      </c>
      <c r="N10" s="203">
        <v>8.2598249146264138</v>
      </c>
      <c r="O10" s="203">
        <v>16.580360194330162</v>
      </c>
      <c r="P10" s="203">
        <v>12.664753559592981</v>
      </c>
      <c r="Q10" s="203">
        <v>29.967401599083722</v>
      </c>
      <c r="R10" s="203">
        <v>34.567553735926303</v>
      </c>
      <c r="S10" s="203">
        <v>32.095192438581229</v>
      </c>
    </row>
    <row r="11" spans="1:19" ht="15" customHeight="1">
      <c r="A11" s="690" t="s">
        <v>1</v>
      </c>
      <c r="B11" s="204">
        <v>88.572667936006823</v>
      </c>
      <c r="C11" s="204">
        <v>80.321292381036841</v>
      </c>
      <c r="D11" s="204">
        <v>84.2497801410926</v>
      </c>
      <c r="E11" s="204">
        <v>70.510306661756374</v>
      </c>
      <c r="F11" s="204">
        <v>58.924913308689717</v>
      </c>
      <c r="G11" s="204">
        <v>65.121429255879832</v>
      </c>
      <c r="H11" s="204">
        <v>2.2994284254256052</v>
      </c>
      <c r="I11" s="204">
        <v>1.8696646069221705</v>
      </c>
      <c r="J11" s="204">
        <v>2.085243855005757</v>
      </c>
      <c r="K11" s="204" t="s">
        <v>35</v>
      </c>
      <c r="L11" s="204" t="s">
        <v>35</v>
      </c>
      <c r="M11" s="204">
        <v>4.6138251003937771</v>
      </c>
      <c r="N11" s="204">
        <v>9.3423577662544623</v>
      </c>
      <c r="O11" s="204">
        <v>18.148405134986849</v>
      </c>
      <c r="P11" s="204">
        <v>13.955915895830911</v>
      </c>
      <c r="Q11" s="204">
        <v>26.628114144661541</v>
      </c>
      <c r="R11" s="204">
        <v>37.592556563934124</v>
      </c>
      <c r="S11" s="204">
        <v>31.729182415382812</v>
      </c>
    </row>
    <row r="12" spans="1:19" ht="15" customHeight="1">
      <c r="A12" s="689" t="s">
        <v>3</v>
      </c>
      <c r="B12" s="203">
        <v>81.027274864801328</v>
      </c>
      <c r="C12" s="203">
        <v>77.247718748769316</v>
      </c>
      <c r="D12" s="203">
        <v>79.123403977250177</v>
      </c>
      <c r="E12" s="203">
        <v>71.964399237126514</v>
      </c>
      <c r="F12" s="203">
        <v>52.920887654829819</v>
      </c>
      <c r="G12" s="203">
        <v>63.916305863359504</v>
      </c>
      <c r="H12" s="203">
        <v>8.1495795407598912</v>
      </c>
      <c r="I12" s="203">
        <v>5.8536544048516461</v>
      </c>
      <c r="J12" s="203">
        <v>7.0343883933345577</v>
      </c>
      <c r="K12" s="203" t="s">
        <v>35</v>
      </c>
      <c r="L12" s="203" t="s">
        <v>35</v>
      </c>
      <c r="M12" s="203">
        <v>9.6204731762996794</v>
      </c>
      <c r="N12" s="203">
        <v>11.784152363037856</v>
      </c>
      <c r="O12" s="203">
        <v>17.949086225389244</v>
      </c>
      <c r="P12" s="203">
        <v>14.889133159232365</v>
      </c>
      <c r="Q12" s="203">
        <v>21.90877304513668</v>
      </c>
      <c r="R12" s="203">
        <v>39.345755873229358</v>
      </c>
      <c r="S12" s="203">
        <v>29.281022969105454</v>
      </c>
    </row>
    <row r="13" spans="1:19" ht="15" customHeight="1">
      <c r="A13" s="690" t="s">
        <v>4</v>
      </c>
      <c r="B13" s="204">
        <v>82.863368777011843</v>
      </c>
      <c r="C13" s="204">
        <v>80.044509546007163</v>
      </c>
      <c r="D13" s="204">
        <v>81.49614642593221</v>
      </c>
      <c r="E13" s="204">
        <v>66.043228294883917</v>
      </c>
      <c r="F13" s="204">
        <v>58.755322040039871</v>
      </c>
      <c r="G13" s="204">
        <v>62.796610169491515</v>
      </c>
      <c r="H13" s="204">
        <v>5.349258035211971</v>
      </c>
      <c r="I13" s="204">
        <v>3.8918004979938901</v>
      </c>
      <c r="J13" s="204">
        <v>4.6603877319275098</v>
      </c>
      <c r="K13" s="204" t="s">
        <v>35</v>
      </c>
      <c r="L13" s="204" t="s">
        <v>35</v>
      </c>
      <c r="M13" s="204" t="s">
        <v>35</v>
      </c>
      <c r="N13" s="204">
        <v>12.453758685904475</v>
      </c>
      <c r="O13" s="204">
        <v>16.713719399687125</v>
      </c>
      <c r="P13" s="204">
        <v>14.520491087752124</v>
      </c>
      <c r="Q13" s="204" t="s">
        <v>35</v>
      </c>
      <c r="R13" s="204" t="s">
        <v>35</v>
      </c>
      <c r="S13" s="204">
        <v>35.859564164648909</v>
      </c>
    </row>
    <row r="14" spans="1:19" ht="15" customHeight="1">
      <c r="A14" s="689" t="s">
        <v>5</v>
      </c>
      <c r="B14" s="203">
        <v>83.467496373722497</v>
      </c>
      <c r="C14" s="203">
        <v>76.278484916784308</v>
      </c>
      <c r="D14" s="203">
        <v>79.996105629084056</v>
      </c>
      <c r="E14" s="203">
        <v>70.114458845312228</v>
      </c>
      <c r="F14" s="203" t="s">
        <v>35</v>
      </c>
      <c r="G14" s="203">
        <v>64.685977954370671</v>
      </c>
      <c r="H14" s="203" t="s">
        <v>35</v>
      </c>
      <c r="I14" s="203" t="s">
        <v>35</v>
      </c>
      <c r="J14" s="203">
        <v>4.7423552197277621</v>
      </c>
      <c r="K14" s="203" t="s">
        <v>35</v>
      </c>
      <c r="L14" s="203" t="s">
        <v>35</v>
      </c>
      <c r="M14" s="203" t="s">
        <v>35</v>
      </c>
      <c r="N14" s="203">
        <v>12.46885830389866</v>
      </c>
      <c r="O14" s="203">
        <v>19.82585795798289</v>
      </c>
      <c r="P14" s="203">
        <v>16.019609302964874</v>
      </c>
      <c r="Q14" s="203" t="s">
        <v>35</v>
      </c>
      <c r="R14" s="203" t="s">
        <v>35</v>
      </c>
      <c r="S14" s="203">
        <v>29.987182773647781</v>
      </c>
    </row>
    <row r="15" spans="1:19" ht="15" customHeight="1">
      <c r="A15" s="690" t="s">
        <v>6</v>
      </c>
      <c r="B15" s="204">
        <v>85.962807164821925</v>
      </c>
      <c r="C15" s="204">
        <v>81.161037749421283</v>
      </c>
      <c r="D15" s="204">
        <v>83.506738153890737</v>
      </c>
      <c r="E15" s="204">
        <v>70.421269316633314</v>
      </c>
      <c r="F15" s="204">
        <v>55.671097320642382</v>
      </c>
      <c r="G15" s="204">
        <v>64.390394405306736</v>
      </c>
      <c r="H15" s="204">
        <v>3.8640120823723909</v>
      </c>
      <c r="I15" s="204">
        <v>2.8573813946692823</v>
      </c>
      <c r="J15" s="204">
        <v>3.3665951211458296</v>
      </c>
      <c r="K15" s="204" t="s">
        <v>35</v>
      </c>
      <c r="L15" s="204" t="s">
        <v>35</v>
      </c>
      <c r="M15" s="204" t="s">
        <v>35</v>
      </c>
      <c r="N15" s="204">
        <v>10.582985829128305</v>
      </c>
      <c r="O15" s="204">
        <v>16.449052013898275</v>
      </c>
      <c r="P15" s="204">
        <v>13.583761550722862</v>
      </c>
      <c r="Q15" s="204">
        <v>25.415325737148812</v>
      </c>
      <c r="R15" s="204">
        <v>41.557297999916138</v>
      </c>
      <c r="S15" s="204">
        <v>32.01693491712517</v>
      </c>
    </row>
    <row r="16" spans="1:19" ht="15" customHeight="1">
      <c r="A16" s="689" t="s">
        <v>7</v>
      </c>
      <c r="B16" s="203">
        <v>86.0943379607655</v>
      </c>
      <c r="C16" s="203">
        <v>78.27449392802113</v>
      </c>
      <c r="D16" s="203">
        <v>81.987821178231002</v>
      </c>
      <c r="E16" s="203">
        <v>69.49679683138838</v>
      </c>
      <c r="F16" s="203">
        <v>59.943914023115205</v>
      </c>
      <c r="G16" s="203">
        <v>65.192655994391231</v>
      </c>
      <c r="H16" s="203">
        <v>3.1661401461782321</v>
      </c>
      <c r="I16" s="203">
        <v>3.0776795301645743</v>
      </c>
      <c r="J16" s="203">
        <v>3.1217396795413861</v>
      </c>
      <c r="K16" s="203" t="s">
        <v>35</v>
      </c>
      <c r="L16" s="203" t="s">
        <v>35</v>
      </c>
      <c r="M16" s="203" t="s">
        <v>35</v>
      </c>
      <c r="N16" s="203">
        <v>11.089933989361962</v>
      </c>
      <c r="O16" s="203">
        <v>19.240303029297475</v>
      </c>
      <c r="P16" s="203">
        <v>15.370490957663405</v>
      </c>
      <c r="Q16" s="203">
        <v>26.582312129509024</v>
      </c>
      <c r="R16" s="203">
        <v>37.357150962052813</v>
      </c>
      <c r="S16" s="203">
        <v>31.43695956999299</v>
      </c>
    </row>
    <row r="17" spans="1:19" ht="15" customHeight="1">
      <c r="A17" s="690" t="s">
        <v>8</v>
      </c>
      <c r="B17" s="204">
        <v>78.542364651614477</v>
      </c>
      <c r="C17" s="204">
        <v>76.332426164582301</v>
      </c>
      <c r="D17" s="204">
        <v>77.485208299562302</v>
      </c>
      <c r="E17" s="204" t="s">
        <v>35</v>
      </c>
      <c r="F17" s="204" t="s">
        <v>35</v>
      </c>
      <c r="G17" s="204">
        <v>54.663000668796911</v>
      </c>
      <c r="H17" s="204">
        <v>6.808902886332648</v>
      </c>
      <c r="I17" s="204">
        <v>6.4322956104104021</v>
      </c>
      <c r="J17" s="204">
        <v>6.6321859193215635</v>
      </c>
      <c r="K17" s="204" t="s">
        <v>35</v>
      </c>
      <c r="L17" s="204" t="s">
        <v>35</v>
      </c>
      <c r="M17" s="204" t="s">
        <v>35</v>
      </c>
      <c r="N17" s="204">
        <v>15.718701950311567</v>
      </c>
      <c r="O17" s="204">
        <v>18.420114437396528</v>
      </c>
      <c r="P17" s="204">
        <v>17.010793213378722</v>
      </c>
      <c r="Q17" s="204" t="s">
        <v>35</v>
      </c>
      <c r="R17" s="204" t="s">
        <v>35</v>
      </c>
      <c r="S17" s="204">
        <v>39.421862227836812</v>
      </c>
    </row>
    <row r="18" spans="1:19" ht="15" customHeight="1">
      <c r="A18" s="689" t="s">
        <v>9</v>
      </c>
      <c r="B18" s="203">
        <v>85.645294795134859</v>
      </c>
      <c r="C18" s="203">
        <v>77.997712964094148</v>
      </c>
      <c r="D18" s="203">
        <v>81.70616076697894</v>
      </c>
      <c r="E18" s="203">
        <v>57.977928847971214</v>
      </c>
      <c r="F18" s="203">
        <v>55.824005319738447</v>
      </c>
      <c r="G18" s="203">
        <v>57.099375908815865</v>
      </c>
      <c r="H18" s="203">
        <v>3.6895044709456504</v>
      </c>
      <c r="I18" s="203">
        <v>2.538781942183356</v>
      </c>
      <c r="J18" s="203">
        <v>3.1271619863884927</v>
      </c>
      <c r="K18" s="203" t="s">
        <v>35</v>
      </c>
      <c r="L18" s="203" t="s">
        <v>35</v>
      </c>
      <c r="M18" s="203">
        <v>7.6566904751471583</v>
      </c>
      <c r="N18" s="203">
        <v>11.07392908926345</v>
      </c>
      <c r="O18" s="203">
        <v>19.970740509445974</v>
      </c>
      <c r="P18" s="203">
        <v>15.656352472631625</v>
      </c>
      <c r="Q18" s="203">
        <v>36.016522879004967</v>
      </c>
      <c r="R18" s="203">
        <v>41.296686246259561</v>
      </c>
      <c r="S18" s="203">
        <v>38.165298362550928</v>
      </c>
    </row>
    <row r="19" spans="1:19" ht="15" customHeight="1">
      <c r="A19" s="690" t="s">
        <v>10</v>
      </c>
      <c r="B19" s="204">
        <v>84.566959012079948</v>
      </c>
      <c r="C19" s="204">
        <v>76.998787294811933</v>
      </c>
      <c r="D19" s="204">
        <v>80.620325526499499</v>
      </c>
      <c r="E19" s="204">
        <v>66.964656865321487</v>
      </c>
      <c r="F19" s="204">
        <v>56.828697468680232</v>
      </c>
      <c r="G19" s="204">
        <v>62.465192900414515</v>
      </c>
      <c r="H19" s="204">
        <v>4.2954372345574825</v>
      </c>
      <c r="I19" s="204">
        <v>2.8287113874361047</v>
      </c>
      <c r="J19" s="204">
        <v>3.5704038288261928</v>
      </c>
      <c r="K19" s="204">
        <v>7.0271453590192641</v>
      </c>
      <c r="L19" s="204">
        <v>5.5698116210141029</v>
      </c>
      <c r="M19" s="204">
        <v>6.4443984591385171</v>
      </c>
      <c r="N19" s="204">
        <v>11.637402821285209</v>
      </c>
      <c r="O19" s="204">
        <v>20.75984685094382</v>
      </c>
      <c r="P19" s="204">
        <v>16.394527128773621</v>
      </c>
      <c r="Q19" s="204">
        <v>27.974924865378824</v>
      </c>
      <c r="R19" s="204">
        <v>39.81995247415707</v>
      </c>
      <c r="S19" s="204">
        <v>33.232543309597197</v>
      </c>
    </row>
    <row r="20" spans="1:19" ht="15" customHeight="1">
      <c r="A20" s="689" t="s">
        <v>11</v>
      </c>
      <c r="B20" s="203">
        <v>86.531510816023555</v>
      </c>
      <c r="C20" s="203">
        <v>78.731561484149324</v>
      </c>
      <c r="D20" s="203">
        <v>82.460919243275157</v>
      </c>
      <c r="E20" s="203">
        <v>65.088567622243048</v>
      </c>
      <c r="F20" s="203">
        <v>61.369116587855835</v>
      </c>
      <c r="G20" s="203">
        <v>63.449198967834533</v>
      </c>
      <c r="H20" s="203">
        <v>2.8936136811844473</v>
      </c>
      <c r="I20" s="203">
        <v>2.4778529243665459</v>
      </c>
      <c r="J20" s="203">
        <v>2.6870092530285956</v>
      </c>
      <c r="K20" s="203" t="s">
        <v>35</v>
      </c>
      <c r="L20" s="203" t="s">
        <v>35</v>
      </c>
      <c r="M20" s="203" t="s">
        <v>35</v>
      </c>
      <c r="N20" s="203">
        <v>10.890339457546384</v>
      </c>
      <c r="O20" s="203">
        <v>19.268980035855673</v>
      </c>
      <c r="P20" s="203">
        <v>15.262501787134141</v>
      </c>
      <c r="Q20" s="203">
        <v>30.650811664281829</v>
      </c>
      <c r="R20" s="203">
        <v>35.655904550151888</v>
      </c>
      <c r="S20" s="203">
        <v>32.855427838110096</v>
      </c>
    </row>
    <row r="21" spans="1:19" ht="15" customHeight="1">
      <c r="A21" s="690" t="s">
        <v>12</v>
      </c>
      <c r="B21" s="204">
        <v>82.96689642544176</v>
      </c>
      <c r="C21" s="204">
        <v>76.232879616673017</v>
      </c>
      <c r="D21" s="204">
        <v>79.468053660039871</v>
      </c>
      <c r="E21" s="204">
        <v>71.982606651780472</v>
      </c>
      <c r="F21" s="204" t="s">
        <v>35</v>
      </c>
      <c r="G21" s="204">
        <v>62.521677692851163</v>
      </c>
      <c r="H21" s="204">
        <v>4.6764644005650231</v>
      </c>
      <c r="I21" s="204" t="s">
        <v>35</v>
      </c>
      <c r="J21" s="204">
        <v>3.7969575611761659</v>
      </c>
      <c r="K21" s="204" t="s">
        <v>35</v>
      </c>
      <c r="L21" s="204" t="s">
        <v>35</v>
      </c>
      <c r="M21" s="204" t="s">
        <v>35</v>
      </c>
      <c r="N21" s="204">
        <v>12.96414978353846</v>
      </c>
      <c r="O21" s="204">
        <v>21.496719792102059</v>
      </c>
      <c r="P21" s="204">
        <v>17.393286834673997</v>
      </c>
      <c r="Q21" s="204" t="s">
        <v>35</v>
      </c>
      <c r="R21" s="204" t="s">
        <v>35</v>
      </c>
      <c r="S21" s="204" t="s">
        <v>35</v>
      </c>
    </row>
    <row r="22" spans="1:19" ht="15" customHeight="1">
      <c r="A22" s="689" t="s">
        <v>13</v>
      </c>
      <c r="B22" s="203">
        <v>83.455094731773542</v>
      </c>
      <c r="C22" s="203">
        <v>78.382262049730656</v>
      </c>
      <c r="D22" s="203">
        <v>80.968123735901216</v>
      </c>
      <c r="E22" s="203">
        <v>64.483446350219381</v>
      </c>
      <c r="F22" s="203">
        <v>49.268927505167284</v>
      </c>
      <c r="G22" s="203">
        <v>59.27149712847141</v>
      </c>
      <c r="H22" s="203">
        <v>5.3545121764979005</v>
      </c>
      <c r="I22" s="203">
        <v>5.0303655518921913</v>
      </c>
      <c r="J22" s="203">
        <v>5.2009433234698381</v>
      </c>
      <c r="K22" s="203" t="s">
        <v>35</v>
      </c>
      <c r="L22" s="203" t="s">
        <v>35</v>
      </c>
      <c r="M22" s="203" t="s">
        <v>35</v>
      </c>
      <c r="N22" s="203">
        <v>11.823482924613122</v>
      </c>
      <c r="O22" s="203">
        <v>17.466540508507901</v>
      </c>
      <c r="P22" s="203">
        <v>14.589944897946447</v>
      </c>
      <c r="Q22" s="203">
        <v>31.021140805743919</v>
      </c>
      <c r="R22" s="203">
        <v>49.28423792390722</v>
      </c>
      <c r="S22" s="203">
        <v>37.280046154249604</v>
      </c>
    </row>
    <row r="23" spans="1:19" ht="15" customHeight="1">
      <c r="A23" s="690" t="s">
        <v>14</v>
      </c>
      <c r="B23" s="204">
        <v>80.73228421381738</v>
      </c>
      <c r="C23" s="204">
        <v>75.238479240013376</v>
      </c>
      <c r="D23" s="204">
        <v>78.097737720883799</v>
      </c>
      <c r="E23" s="204" t="s">
        <v>35</v>
      </c>
      <c r="F23" s="204" t="s">
        <v>35</v>
      </c>
      <c r="G23" s="204">
        <v>55.567465321563688</v>
      </c>
      <c r="H23" s="204">
        <v>7.1177224956209875</v>
      </c>
      <c r="I23" s="204">
        <v>7.7987303901926115</v>
      </c>
      <c r="J23" s="204">
        <v>7.4336184247302803</v>
      </c>
      <c r="K23" s="204" t="s">
        <v>35</v>
      </c>
      <c r="L23" s="204" t="s">
        <v>35</v>
      </c>
      <c r="M23" s="204" t="s">
        <v>35</v>
      </c>
      <c r="N23" s="204">
        <v>13.080161128807891</v>
      </c>
      <c r="O23" s="204">
        <v>18.397075310268868</v>
      </c>
      <c r="P23" s="204">
        <v>15.630442138972111</v>
      </c>
      <c r="Q23" s="204" t="s">
        <v>35</v>
      </c>
      <c r="R23" s="204" t="s">
        <v>35</v>
      </c>
      <c r="S23" s="204">
        <v>36.248423707440097</v>
      </c>
    </row>
    <row r="24" spans="1:19" ht="15" customHeight="1">
      <c r="A24" s="689" t="s">
        <v>15</v>
      </c>
      <c r="B24" s="203">
        <v>85.957308258939918</v>
      </c>
      <c r="C24" s="203">
        <v>78.568299778505093</v>
      </c>
      <c r="D24" s="203">
        <v>82.057657056430301</v>
      </c>
      <c r="E24" s="203">
        <v>70.258679066407851</v>
      </c>
      <c r="F24" s="203">
        <v>61.836327345309392</v>
      </c>
      <c r="G24" s="203">
        <v>66.532278385324815</v>
      </c>
      <c r="H24" s="203">
        <v>3.4969694141558696</v>
      </c>
      <c r="I24" s="203">
        <v>2.8288290130018807</v>
      </c>
      <c r="J24" s="203">
        <v>3.1606148270927488</v>
      </c>
      <c r="K24" s="203" t="s">
        <v>35</v>
      </c>
      <c r="L24" s="203" t="s">
        <v>35</v>
      </c>
      <c r="M24" s="203" t="s">
        <v>35</v>
      </c>
      <c r="N24" s="203">
        <v>10.927173727306734</v>
      </c>
      <c r="O24" s="203">
        <v>19.145054381963039</v>
      </c>
      <c r="P24" s="203">
        <v>15.26416972813707</v>
      </c>
      <c r="Q24" s="203">
        <v>26.111687959911517</v>
      </c>
      <c r="R24" s="203">
        <v>35.574565155403484</v>
      </c>
      <c r="S24" s="203">
        <v>30.295318248248758</v>
      </c>
    </row>
    <row r="25" spans="1:19" ht="15" customHeight="1">
      <c r="A25" s="690" t="s">
        <v>16</v>
      </c>
      <c r="B25" s="204">
        <v>82.901829886153664</v>
      </c>
      <c r="C25" s="204">
        <v>77.746491358430262</v>
      </c>
      <c r="D25" s="204">
        <v>80.43941482757289</v>
      </c>
      <c r="E25" s="204">
        <v>55.821948792183122</v>
      </c>
      <c r="F25" s="204" t="s">
        <v>35</v>
      </c>
      <c r="G25" s="204">
        <v>52.18035824583076</v>
      </c>
      <c r="H25" s="204">
        <v>4.5308651805399593</v>
      </c>
      <c r="I25" s="204">
        <v>4.9622492980504775</v>
      </c>
      <c r="J25" s="204">
        <v>4.7305090695623191</v>
      </c>
      <c r="K25" s="204" t="s">
        <v>35</v>
      </c>
      <c r="L25" s="204" t="s">
        <v>35</v>
      </c>
      <c r="M25" s="204" t="s">
        <v>35</v>
      </c>
      <c r="N25" s="204">
        <v>13.163974488883593</v>
      </c>
      <c r="O25" s="204">
        <v>18.193835011067574</v>
      </c>
      <c r="P25" s="204">
        <v>15.566323817494149</v>
      </c>
      <c r="Q25" s="204" t="s">
        <v>35</v>
      </c>
      <c r="R25" s="204" t="s">
        <v>35</v>
      </c>
      <c r="S25" s="204">
        <v>40.679431747992588</v>
      </c>
    </row>
    <row r="26" spans="1:19" ht="15" customHeight="1">
      <c r="A26" s="691" t="s">
        <v>0</v>
      </c>
      <c r="B26" s="205">
        <v>85.512238630877462</v>
      </c>
      <c r="C26" s="205">
        <v>78.643847031664649</v>
      </c>
      <c r="D26" s="205">
        <v>81.977982169992387</v>
      </c>
      <c r="E26" s="205">
        <v>66.915532040095755</v>
      </c>
      <c r="F26" s="205">
        <v>57.859051284218189</v>
      </c>
      <c r="G26" s="205">
        <v>62.945745490188251</v>
      </c>
      <c r="H26" s="205">
        <v>3.9328552566568309</v>
      </c>
      <c r="I26" s="205">
        <v>3.1524912648097478</v>
      </c>
      <c r="J26" s="205">
        <v>3.5492120136461947</v>
      </c>
      <c r="K26" s="205">
        <v>6.376957145087796</v>
      </c>
      <c r="L26" s="205">
        <v>5.8290768754645521</v>
      </c>
      <c r="M26" s="205">
        <v>6.1568099368750167</v>
      </c>
      <c r="N26" s="205">
        <v>10.987042414316578</v>
      </c>
      <c r="O26" s="205">
        <v>18.7962262278648</v>
      </c>
      <c r="P26" s="205">
        <v>15.005358410412626</v>
      </c>
      <c r="Q26" s="205">
        <v>28.5268962298608</v>
      </c>
      <c r="R26" s="205">
        <v>38.559536888363041</v>
      </c>
      <c r="S26" s="205">
        <v>32.924332610547729</v>
      </c>
    </row>
    <row r="27" spans="1:19" ht="15" customHeight="1">
      <c r="A27" s="64" t="s">
        <v>26</v>
      </c>
      <c r="B27" s="205">
        <v>82.842742999999999</v>
      </c>
      <c r="C27" s="205">
        <v>69.079153000000005</v>
      </c>
      <c r="D27" s="205">
        <v>76.473293999999996</v>
      </c>
      <c r="E27" s="205">
        <v>78.798519999999996</v>
      </c>
      <c r="F27" s="205">
        <v>65.026872999999995</v>
      </c>
      <c r="G27" s="205">
        <v>71.694642000000002</v>
      </c>
      <c r="H27" s="205">
        <v>6.5480333000000002</v>
      </c>
      <c r="I27" s="205">
        <v>8.4264963999999996</v>
      </c>
      <c r="J27" s="205">
        <v>7.2699986000000001</v>
      </c>
      <c r="K27" s="205">
        <v>7.7112451000000002</v>
      </c>
      <c r="L27" s="205">
        <v>8.1885417999999994</v>
      </c>
      <c r="M27" s="205">
        <v>7.8681748999999996</v>
      </c>
      <c r="N27" s="205">
        <v>11.360766999999999</v>
      </c>
      <c r="O27" s="205">
        <v>24.637260999999999</v>
      </c>
      <c r="P27" s="205">
        <v>17.520554000000001</v>
      </c>
      <c r="Q27" s="205">
        <v>14.671338</v>
      </c>
      <c r="R27" s="205">
        <v>29.414427</v>
      </c>
      <c r="S27" s="205">
        <v>22.267216000000001</v>
      </c>
    </row>
    <row r="28" spans="1:19">
      <c r="A28" s="223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</row>
    <row r="29" spans="1:19">
      <c r="A29" s="192"/>
      <c r="E29" s="194"/>
      <c r="F29" s="194"/>
      <c r="G29" s="194"/>
      <c r="K29" s="194"/>
      <c r="L29" s="194"/>
      <c r="M29" s="194"/>
      <c r="N29" s="74"/>
      <c r="O29" s="74"/>
      <c r="P29" s="74"/>
      <c r="Q29" s="74"/>
      <c r="R29" s="74"/>
      <c r="S29" s="74"/>
    </row>
    <row r="30" spans="1:19">
      <c r="A30" s="706" t="s">
        <v>532</v>
      </c>
      <c r="B30" s="712"/>
      <c r="C30" s="712"/>
      <c r="D30" s="712"/>
      <c r="E30" s="712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</row>
  </sheetData>
  <conditionalFormatting sqref="B28:S28">
    <cfRule type="expression" dxfId="59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verticalDpi="1200" r:id="rId1"/>
  <headerFooter alignWithMargins="0">
    <oddHeader>&amp;C-28-</oddHeader>
    <oddFooter>&amp;CStatistische Ämter des Bundes und der Länder, Internationale Bildungsindikatoren, 2017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75" workbookViewId="0">
      <pane xSplit="1" ySplit="9" topLeftCell="B10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ColWidth="11.42578125" defaultRowHeight="12.75"/>
  <cols>
    <col min="1" max="1" width="24" style="74" customWidth="1"/>
    <col min="2" max="10" width="11.7109375" style="74" customWidth="1"/>
    <col min="11" max="16384" width="11.42578125" style="75"/>
  </cols>
  <sheetData>
    <row r="1" spans="1:11">
      <c r="A1" s="569" t="s">
        <v>421</v>
      </c>
    </row>
    <row r="3" spans="1:11" ht="15.75" customHeight="1">
      <c r="A3" s="225" t="s">
        <v>157</v>
      </c>
      <c r="B3" s="225"/>
      <c r="C3" s="225"/>
      <c r="D3" s="225"/>
      <c r="E3" s="225"/>
      <c r="F3" s="225"/>
      <c r="G3" s="225"/>
      <c r="H3" s="225"/>
      <c r="I3" s="225"/>
      <c r="J3" s="225"/>
    </row>
    <row r="4" spans="1:11" ht="15" customHeight="1">
      <c r="A4" s="76" t="s">
        <v>158</v>
      </c>
      <c r="B4" s="76"/>
      <c r="C4" s="76"/>
      <c r="D4" s="76"/>
      <c r="E4" s="76"/>
      <c r="F4" s="76"/>
      <c r="G4" s="76"/>
      <c r="H4" s="76"/>
      <c r="I4" s="76"/>
      <c r="J4" s="76"/>
    </row>
    <row r="5" spans="1:11" ht="12.75" customHeight="1"/>
    <row r="6" spans="1:11" s="226" customFormat="1" ht="38.25" customHeight="1">
      <c r="A6" s="12"/>
      <c r="B6" s="45" t="s">
        <v>159</v>
      </c>
      <c r="C6" s="818" t="s">
        <v>160</v>
      </c>
      <c r="D6" s="819"/>
      <c r="E6" s="820"/>
      <c r="F6" s="13" t="s">
        <v>161</v>
      </c>
      <c r="G6" s="13"/>
      <c r="H6" s="45" t="s">
        <v>555</v>
      </c>
      <c r="I6" s="13" t="s">
        <v>162</v>
      </c>
      <c r="J6" s="13"/>
    </row>
    <row r="7" spans="1:11" s="227" customFormat="1" ht="14.25" customHeight="1">
      <c r="A7" s="14"/>
      <c r="B7" s="32" t="s">
        <v>163</v>
      </c>
      <c r="C7" s="32" t="s">
        <v>164</v>
      </c>
      <c r="D7" s="32" t="s">
        <v>45</v>
      </c>
      <c r="E7" s="32" t="s">
        <v>165</v>
      </c>
      <c r="F7" s="32" t="s">
        <v>48</v>
      </c>
      <c r="G7" s="32" t="s">
        <v>48</v>
      </c>
      <c r="H7" s="32" t="s">
        <v>166</v>
      </c>
      <c r="I7" s="821" t="s">
        <v>167</v>
      </c>
      <c r="J7" s="822"/>
    </row>
    <row r="8" spans="1:11" s="227" customFormat="1">
      <c r="A8" s="228"/>
      <c r="B8" s="32"/>
      <c r="C8" s="32"/>
      <c r="D8" s="32"/>
      <c r="E8" s="32"/>
      <c r="F8" s="32"/>
      <c r="G8" s="32" t="s">
        <v>168</v>
      </c>
      <c r="H8" s="32"/>
      <c r="I8" s="229"/>
      <c r="J8" s="32" t="s">
        <v>168</v>
      </c>
    </row>
    <row r="9" spans="1:11" s="232" customFormat="1" ht="12.75" customHeight="1">
      <c r="A9" s="230" t="s">
        <v>17</v>
      </c>
      <c r="B9" s="231" t="s">
        <v>169</v>
      </c>
      <c r="C9" s="713"/>
      <c r="D9" s="713"/>
      <c r="E9" s="713"/>
      <c r="F9" s="713"/>
      <c r="G9" s="713"/>
      <c r="H9" s="713"/>
      <c r="I9" s="713"/>
      <c r="J9" s="713"/>
      <c r="K9" s="714"/>
    </row>
    <row r="10" spans="1:11" ht="15" customHeight="1">
      <c r="A10" s="233" t="s">
        <v>2</v>
      </c>
      <c r="B10" s="234">
        <v>6300</v>
      </c>
      <c r="C10" s="234">
        <v>8100</v>
      </c>
      <c r="D10" s="234">
        <v>10300</v>
      </c>
      <c r="E10" s="234">
        <v>8900</v>
      </c>
      <c r="F10" s="234">
        <v>14200</v>
      </c>
      <c r="G10" s="234">
        <v>8300</v>
      </c>
      <c r="H10" s="234">
        <v>9400</v>
      </c>
      <c r="I10" s="234">
        <v>14600</v>
      </c>
      <c r="J10" s="234">
        <v>8300</v>
      </c>
    </row>
    <row r="11" spans="1:11" ht="15" customHeight="1">
      <c r="A11" s="235" t="s">
        <v>1</v>
      </c>
      <c r="B11" s="236">
        <v>7600</v>
      </c>
      <c r="C11" s="236">
        <v>9300</v>
      </c>
      <c r="D11" s="236">
        <v>12100</v>
      </c>
      <c r="E11" s="236">
        <v>10300</v>
      </c>
      <c r="F11" s="236">
        <v>13800</v>
      </c>
      <c r="G11" s="236">
        <v>8100</v>
      </c>
      <c r="H11" s="236">
        <v>10300</v>
      </c>
      <c r="I11" s="236">
        <v>14000</v>
      </c>
      <c r="J11" s="236">
        <v>8000</v>
      </c>
    </row>
    <row r="12" spans="1:11" ht="15" customHeight="1">
      <c r="A12" s="233" t="s">
        <v>3</v>
      </c>
      <c r="B12" s="234">
        <v>7300</v>
      </c>
      <c r="C12" s="234">
        <v>10100</v>
      </c>
      <c r="D12" s="234">
        <v>11000</v>
      </c>
      <c r="E12" s="234">
        <v>10400</v>
      </c>
      <c r="F12" s="234">
        <v>13800</v>
      </c>
      <c r="G12" s="234">
        <v>7400</v>
      </c>
      <c r="H12" s="234">
        <v>10600</v>
      </c>
      <c r="I12" s="234">
        <v>14200</v>
      </c>
      <c r="J12" s="234">
        <v>7500</v>
      </c>
    </row>
    <row r="13" spans="1:11" ht="15" customHeight="1">
      <c r="A13" s="235" t="s">
        <v>4</v>
      </c>
      <c r="B13" s="236">
        <v>6200</v>
      </c>
      <c r="C13" s="236">
        <v>8200</v>
      </c>
      <c r="D13" s="236">
        <v>10000</v>
      </c>
      <c r="E13" s="236">
        <v>8800</v>
      </c>
      <c r="F13" s="236">
        <v>11800</v>
      </c>
      <c r="G13" s="236">
        <v>7600</v>
      </c>
      <c r="H13" s="236">
        <v>8500</v>
      </c>
      <c r="I13" s="236">
        <v>12400</v>
      </c>
      <c r="J13" s="236">
        <v>7700</v>
      </c>
    </row>
    <row r="14" spans="1:11" ht="15" customHeight="1">
      <c r="A14" s="233" t="s">
        <v>5</v>
      </c>
      <c r="B14" s="234">
        <v>6600</v>
      </c>
      <c r="C14" s="234">
        <v>8200</v>
      </c>
      <c r="D14" s="234">
        <v>9600</v>
      </c>
      <c r="E14" s="234">
        <v>8800</v>
      </c>
      <c r="F14" s="234">
        <v>14400</v>
      </c>
      <c r="G14" s="234">
        <v>8300</v>
      </c>
      <c r="H14" s="234">
        <v>9900</v>
      </c>
      <c r="I14" s="234">
        <v>14600</v>
      </c>
      <c r="J14" s="234">
        <v>8300</v>
      </c>
    </row>
    <row r="15" spans="1:11" ht="15" customHeight="1">
      <c r="A15" s="235" t="s">
        <v>6</v>
      </c>
      <c r="B15" s="236">
        <v>8000</v>
      </c>
      <c r="C15" s="236">
        <v>8500</v>
      </c>
      <c r="D15" s="236">
        <v>9600</v>
      </c>
      <c r="E15" s="236">
        <v>9000</v>
      </c>
      <c r="F15" s="236">
        <v>14700</v>
      </c>
      <c r="G15" s="236">
        <v>8800</v>
      </c>
      <c r="H15" s="236">
        <v>10400</v>
      </c>
      <c r="I15" s="236">
        <v>15000</v>
      </c>
      <c r="J15" s="236">
        <v>8800</v>
      </c>
    </row>
    <row r="16" spans="1:11" ht="15" customHeight="1">
      <c r="A16" s="233" t="s">
        <v>7</v>
      </c>
      <c r="B16" s="234">
        <v>6800</v>
      </c>
      <c r="C16" s="234">
        <v>8200</v>
      </c>
      <c r="D16" s="234">
        <v>10500</v>
      </c>
      <c r="E16" s="234">
        <v>9100</v>
      </c>
      <c r="F16" s="234">
        <v>11500</v>
      </c>
      <c r="G16" s="234">
        <v>7300</v>
      </c>
      <c r="H16" s="234">
        <v>9200</v>
      </c>
      <c r="I16" s="234">
        <v>11900</v>
      </c>
      <c r="J16" s="234">
        <v>7400</v>
      </c>
    </row>
    <row r="17" spans="1:10" ht="15" customHeight="1">
      <c r="A17" s="235" t="s">
        <v>8</v>
      </c>
      <c r="B17" s="236">
        <v>6700</v>
      </c>
      <c r="C17" s="236">
        <v>8700</v>
      </c>
      <c r="D17" s="236">
        <v>10100</v>
      </c>
      <c r="E17" s="236">
        <v>9200</v>
      </c>
      <c r="F17" s="236">
        <v>15600</v>
      </c>
      <c r="G17" s="236">
        <v>8800</v>
      </c>
      <c r="H17" s="236">
        <v>9600</v>
      </c>
      <c r="I17" s="236">
        <v>16000</v>
      </c>
      <c r="J17" s="236">
        <v>8900</v>
      </c>
    </row>
    <row r="18" spans="1:10" ht="15" customHeight="1">
      <c r="A18" s="233" t="s">
        <v>9</v>
      </c>
      <c r="B18" s="234">
        <v>6600</v>
      </c>
      <c r="C18" s="234">
        <v>7800</v>
      </c>
      <c r="D18" s="234">
        <v>10700</v>
      </c>
      <c r="E18" s="234">
        <v>8800</v>
      </c>
      <c r="F18" s="234">
        <v>16800</v>
      </c>
      <c r="G18" s="234">
        <v>9800</v>
      </c>
      <c r="H18" s="234">
        <v>9400</v>
      </c>
      <c r="I18" s="234">
        <v>17500</v>
      </c>
      <c r="J18" s="234">
        <v>10100</v>
      </c>
    </row>
    <row r="19" spans="1:10" ht="15" customHeight="1">
      <c r="A19" s="235" t="s">
        <v>10</v>
      </c>
      <c r="B19" s="236">
        <v>5700</v>
      </c>
      <c r="C19" s="236">
        <v>7100</v>
      </c>
      <c r="D19" s="236">
        <v>9600</v>
      </c>
      <c r="E19" s="236">
        <v>8000</v>
      </c>
      <c r="F19" s="236">
        <v>11700</v>
      </c>
      <c r="G19" s="236">
        <v>6800</v>
      </c>
      <c r="H19" s="236">
        <v>8300</v>
      </c>
      <c r="I19" s="236">
        <v>12000</v>
      </c>
      <c r="J19" s="236">
        <v>6900</v>
      </c>
    </row>
    <row r="20" spans="1:10" ht="15" customHeight="1">
      <c r="A20" s="233" t="s">
        <v>11</v>
      </c>
      <c r="B20" s="234">
        <v>6600</v>
      </c>
      <c r="C20" s="234">
        <v>7300</v>
      </c>
      <c r="D20" s="234">
        <v>10400</v>
      </c>
      <c r="E20" s="234">
        <v>8400</v>
      </c>
      <c r="F20" s="234">
        <v>10800</v>
      </c>
      <c r="G20" s="234">
        <v>6600</v>
      </c>
      <c r="H20" s="234">
        <v>8500</v>
      </c>
      <c r="I20" s="234">
        <v>11200</v>
      </c>
      <c r="J20" s="234">
        <v>6700</v>
      </c>
    </row>
    <row r="21" spans="1:10" ht="15" customHeight="1">
      <c r="A21" s="235" t="s">
        <v>12</v>
      </c>
      <c r="B21" s="236">
        <v>6500</v>
      </c>
      <c r="C21" s="236">
        <v>7400</v>
      </c>
      <c r="D21" s="236">
        <v>9600</v>
      </c>
      <c r="E21" s="236">
        <v>8400</v>
      </c>
      <c r="F21" s="236">
        <v>11300</v>
      </c>
      <c r="G21" s="236">
        <v>6800</v>
      </c>
      <c r="H21" s="236">
        <v>8600</v>
      </c>
      <c r="I21" s="236">
        <v>12200</v>
      </c>
      <c r="J21" s="236">
        <v>7200</v>
      </c>
    </row>
    <row r="22" spans="1:10" ht="15" customHeight="1">
      <c r="A22" s="233" t="s">
        <v>13</v>
      </c>
      <c r="B22" s="234">
        <v>6400</v>
      </c>
      <c r="C22" s="234">
        <v>8200</v>
      </c>
      <c r="D22" s="234">
        <v>10900</v>
      </c>
      <c r="E22" s="234">
        <v>9100</v>
      </c>
      <c r="F22" s="234">
        <v>14800</v>
      </c>
      <c r="G22" s="234">
        <v>7800</v>
      </c>
      <c r="H22" s="234">
        <v>9600</v>
      </c>
      <c r="I22" s="234">
        <v>16100</v>
      </c>
      <c r="J22" s="234">
        <v>8200</v>
      </c>
    </row>
    <row r="23" spans="1:10" ht="15" customHeight="1">
      <c r="A23" s="235" t="s">
        <v>14</v>
      </c>
      <c r="B23" s="236">
        <v>7400</v>
      </c>
      <c r="C23" s="236">
        <v>9400</v>
      </c>
      <c r="D23" s="236">
        <v>10700</v>
      </c>
      <c r="E23" s="236">
        <v>9800</v>
      </c>
      <c r="F23" s="236">
        <v>12200</v>
      </c>
      <c r="G23" s="236">
        <v>7000</v>
      </c>
      <c r="H23" s="236">
        <v>9600</v>
      </c>
      <c r="I23" s="236">
        <v>12600</v>
      </c>
      <c r="J23" s="236">
        <v>7100</v>
      </c>
    </row>
    <row r="24" spans="1:10" ht="15" customHeight="1">
      <c r="A24" s="233" t="s">
        <v>15</v>
      </c>
      <c r="B24" s="234">
        <v>5700</v>
      </c>
      <c r="C24" s="234">
        <v>7100</v>
      </c>
      <c r="D24" s="234">
        <v>9100</v>
      </c>
      <c r="E24" s="234">
        <v>7900</v>
      </c>
      <c r="F24" s="234">
        <v>12100</v>
      </c>
      <c r="G24" s="234">
        <v>7100</v>
      </c>
      <c r="H24" s="234">
        <v>7900</v>
      </c>
      <c r="I24" s="234">
        <v>12800</v>
      </c>
      <c r="J24" s="234">
        <v>7300</v>
      </c>
    </row>
    <row r="25" spans="1:10" ht="15" customHeight="1">
      <c r="A25" s="235" t="s">
        <v>16</v>
      </c>
      <c r="B25" s="236">
        <v>7400</v>
      </c>
      <c r="C25" s="236">
        <v>9800</v>
      </c>
      <c r="D25" s="236">
        <v>12300</v>
      </c>
      <c r="E25" s="236">
        <v>10600</v>
      </c>
      <c r="F25" s="236">
        <v>14400</v>
      </c>
      <c r="G25" s="236">
        <v>8500</v>
      </c>
      <c r="H25" s="236">
        <v>10500</v>
      </c>
      <c r="I25" s="236">
        <v>15300</v>
      </c>
      <c r="J25" s="236">
        <v>8800</v>
      </c>
    </row>
    <row r="26" spans="1:10" ht="15" customHeight="1">
      <c r="A26" s="237" t="s">
        <v>0</v>
      </c>
      <c r="B26" s="238">
        <v>6600</v>
      </c>
      <c r="C26" s="238">
        <v>8100</v>
      </c>
      <c r="D26" s="238">
        <v>10400</v>
      </c>
      <c r="E26" s="238">
        <v>9000</v>
      </c>
      <c r="F26" s="238">
        <v>13200</v>
      </c>
      <c r="G26" s="238">
        <v>7700</v>
      </c>
      <c r="H26" s="238">
        <v>9300</v>
      </c>
      <c r="I26" s="238">
        <v>13600</v>
      </c>
      <c r="J26" s="238">
        <v>7800</v>
      </c>
    </row>
    <row r="27" spans="1:10" ht="15" customHeight="1">
      <c r="A27" s="237" t="s">
        <v>170</v>
      </c>
      <c r="B27" s="238">
        <v>6700</v>
      </c>
      <c r="C27" s="238">
        <v>7900</v>
      </c>
      <c r="D27" s="238">
        <v>7800</v>
      </c>
      <c r="E27" s="238">
        <v>7800</v>
      </c>
      <c r="F27" s="238">
        <v>12400</v>
      </c>
      <c r="G27" s="238">
        <v>8500</v>
      </c>
      <c r="H27" s="238">
        <v>8300</v>
      </c>
      <c r="I27" s="238" t="s">
        <v>33</v>
      </c>
      <c r="J27" s="238" t="s">
        <v>33</v>
      </c>
    </row>
    <row r="28" spans="1:10" s="232" customFormat="1" ht="15" customHeight="1">
      <c r="A28" s="239"/>
      <c r="B28" s="823" t="s">
        <v>171</v>
      </c>
      <c r="C28" s="824"/>
      <c r="D28" s="824"/>
      <c r="E28" s="824"/>
      <c r="F28" s="824"/>
      <c r="G28" s="824"/>
      <c r="H28" s="824"/>
      <c r="I28" s="824"/>
      <c r="J28" s="825"/>
    </row>
    <row r="29" spans="1:10" ht="15" customHeight="1">
      <c r="A29" s="237" t="s">
        <v>0</v>
      </c>
      <c r="B29" s="238">
        <v>8500</v>
      </c>
      <c r="C29" s="238">
        <v>10600</v>
      </c>
      <c r="D29" s="238">
        <v>13600</v>
      </c>
      <c r="E29" s="238">
        <v>11700</v>
      </c>
      <c r="F29" s="238">
        <v>17200</v>
      </c>
      <c r="G29" s="238">
        <v>10000</v>
      </c>
      <c r="H29" s="238">
        <v>12100</v>
      </c>
      <c r="I29" s="238">
        <v>17700</v>
      </c>
      <c r="J29" s="238">
        <v>10100</v>
      </c>
    </row>
    <row r="30" spans="1:10" ht="15" customHeight="1">
      <c r="A30" s="237" t="s">
        <v>26</v>
      </c>
      <c r="B30" s="240">
        <v>8700</v>
      </c>
      <c r="C30" s="240">
        <v>10200</v>
      </c>
      <c r="D30" s="240">
        <v>10200</v>
      </c>
      <c r="E30" s="240">
        <v>10100</v>
      </c>
      <c r="F30" s="240">
        <v>16100</v>
      </c>
      <c r="G30" s="240">
        <v>11100</v>
      </c>
      <c r="H30" s="240">
        <v>10800</v>
      </c>
      <c r="I30" s="241" t="s">
        <v>33</v>
      </c>
      <c r="J30" s="241" t="s">
        <v>33</v>
      </c>
    </row>
    <row r="31" spans="1:10">
      <c r="B31" s="47"/>
    </row>
    <row r="32" spans="1:10">
      <c r="A32" s="715" t="s">
        <v>528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ht="6" customHeight="1">
      <c r="A33" s="715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716" t="s">
        <v>172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 t="s">
        <v>534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10"/>
    </row>
    <row r="37" spans="1:10">
      <c r="A37" s="242"/>
      <c r="C37" s="243"/>
      <c r="D37" s="243"/>
    </row>
    <row r="38" spans="1:10">
      <c r="A38" s="717" t="s">
        <v>529</v>
      </c>
      <c r="B38" s="616"/>
      <c r="C38" s="638"/>
      <c r="D38" s="86"/>
      <c r="E38" s="86"/>
      <c r="F38" s="244"/>
      <c r="G38" s="244"/>
      <c r="H38" s="86"/>
      <c r="I38" s="86"/>
      <c r="J38" s="86"/>
    </row>
  </sheetData>
  <mergeCells count="3">
    <mergeCell ref="C6:E6"/>
    <mergeCell ref="I7:J7"/>
    <mergeCell ref="B28:J28"/>
  </mergeCells>
  <conditionalFormatting sqref="B30:J30">
    <cfRule type="expression" dxfId="58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&amp;C-29-</oddHeader>
    <oddFooter>&amp;CStatistische Ämter des Bundes und der Länder, Internationale Bildungsindikatoren, 2017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zoomScaleNormal="100" zoomScaleSheetLayoutView="75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1.42578125" defaultRowHeight="12.75"/>
  <cols>
    <col min="1" max="1" width="24" style="74" customWidth="1"/>
    <col min="2" max="8" width="11.7109375" style="74" customWidth="1"/>
    <col min="9" max="16384" width="11.42578125" style="75"/>
  </cols>
  <sheetData>
    <row r="1" spans="1:8">
      <c r="A1" s="569" t="s">
        <v>421</v>
      </c>
      <c r="H1" s="245"/>
    </row>
    <row r="2" spans="1:8">
      <c r="H2" s="245"/>
    </row>
    <row r="3" spans="1:8" ht="15.75" customHeight="1">
      <c r="A3" s="225" t="s">
        <v>518</v>
      </c>
    </row>
    <row r="4" spans="1:8" ht="15" customHeight="1">
      <c r="A4" s="76" t="s">
        <v>173</v>
      </c>
    </row>
    <row r="5" spans="1:8" ht="15" customHeight="1">
      <c r="A5" s="76" t="s">
        <v>174</v>
      </c>
    </row>
    <row r="7" spans="1:8" s="226" customFormat="1" ht="52.5" customHeight="1">
      <c r="A7" s="12"/>
      <c r="B7" s="45" t="s">
        <v>159</v>
      </c>
      <c r="C7" s="818" t="s">
        <v>160</v>
      </c>
      <c r="D7" s="819"/>
      <c r="E7" s="820"/>
      <c r="F7" s="13" t="s">
        <v>22</v>
      </c>
      <c r="G7" s="13"/>
      <c r="H7" s="45" t="s">
        <v>555</v>
      </c>
    </row>
    <row r="8" spans="1:8" s="227" customFormat="1">
      <c r="A8" s="14"/>
      <c r="B8" s="32" t="s">
        <v>163</v>
      </c>
      <c r="C8" s="32" t="s">
        <v>164</v>
      </c>
      <c r="D8" s="32" t="s">
        <v>45</v>
      </c>
      <c r="E8" s="32" t="s">
        <v>165</v>
      </c>
      <c r="F8" s="32" t="s">
        <v>48</v>
      </c>
      <c r="G8" s="32" t="s">
        <v>48</v>
      </c>
      <c r="H8" s="32" t="s">
        <v>166</v>
      </c>
    </row>
    <row r="9" spans="1:8" s="227" customFormat="1">
      <c r="A9" s="230" t="s">
        <v>17</v>
      </c>
      <c r="B9" s="32"/>
      <c r="C9" s="32"/>
      <c r="D9" s="32"/>
      <c r="E9" s="32"/>
      <c r="F9" s="32"/>
      <c r="G9" s="32" t="s">
        <v>168</v>
      </c>
      <c r="H9" s="32"/>
    </row>
    <row r="10" spans="1:8" s="227" customFormat="1" ht="15.75" hidden="1" customHeight="1">
      <c r="A10" s="246"/>
      <c r="B10" s="247"/>
      <c r="C10" s="248"/>
      <c r="D10" s="247"/>
      <c r="E10" s="248"/>
      <c r="F10" s="248"/>
      <c r="G10" s="248"/>
      <c r="H10" s="248"/>
    </row>
    <row r="11" spans="1:8" ht="15" customHeight="1">
      <c r="A11" s="233" t="s">
        <v>2</v>
      </c>
      <c r="B11" s="234">
        <v>15.357720019574781</v>
      </c>
      <c r="C11" s="234">
        <v>19.712144735305845</v>
      </c>
      <c r="D11" s="234">
        <v>25.253431813633529</v>
      </c>
      <c r="E11" s="234">
        <v>21.798478013467932</v>
      </c>
      <c r="F11" s="234">
        <v>34.705368787049728</v>
      </c>
      <c r="G11" s="234">
        <v>20.298135853688606</v>
      </c>
      <c r="H11" s="234">
        <v>22.956813906094283</v>
      </c>
    </row>
    <row r="12" spans="1:8" ht="15" customHeight="1">
      <c r="A12" s="235" t="s">
        <v>1</v>
      </c>
      <c r="B12" s="236">
        <v>18.119632038355174</v>
      </c>
      <c r="C12" s="236">
        <v>22.315394242532118</v>
      </c>
      <c r="D12" s="236">
        <v>28.9869491244668</v>
      </c>
      <c r="E12" s="236">
        <v>24.677265970324697</v>
      </c>
      <c r="F12" s="236">
        <v>33.114283386892296</v>
      </c>
      <c r="G12" s="236">
        <v>19.524291263319121</v>
      </c>
      <c r="H12" s="236">
        <v>24.736296615783189</v>
      </c>
    </row>
    <row r="13" spans="1:8" ht="15" customHeight="1">
      <c r="A13" s="233" t="s">
        <v>3</v>
      </c>
      <c r="B13" s="234">
        <v>21.326553229923011</v>
      </c>
      <c r="C13" s="234">
        <v>29.558799586165563</v>
      </c>
      <c r="D13" s="234">
        <v>32.410075000859727</v>
      </c>
      <c r="E13" s="234">
        <v>30.589803421141511</v>
      </c>
      <c r="F13" s="234">
        <v>40.612069779489062</v>
      </c>
      <c r="G13" s="234">
        <v>21.805466749391844</v>
      </c>
      <c r="H13" s="234">
        <v>31.190048189455528</v>
      </c>
    </row>
    <row r="14" spans="1:8" ht="15" customHeight="1">
      <c r="A14" s="235" t="s">
        <v>4</v>
      </c>
      <c r="B14" s="236">
        <v>23.825856118885621</v>
      </c>
      <c r="C14" s="236">
        <v>31.768028323887282</v>
      </c>
      <c r="D14" s="236">
        <v>38.802405855224883</v>
      </c>
      <c r="E14" s="236">
        <v>33.914146499179125</v>
      </c>
      <c r="F14" s="236">
        <v>45.666316749513861</v>
      </c>
      <c r="G14" s="236">
        <v>29.183218091456503</v>
      </c>
      <c r="H14" s="236">
        <v>32.984647582337097</v>
      </c>
    </row>
    <row r="15" spans="1:8" ht="15" customHeight="1">
      <c r="A15" s="233" t="s">
        <v>5</v>
      </c>
      <c r="B15" s="234">
        <v>14.59553795035899</v>
      </c>
      <c r="C15" s="234">
        <v>18.054653776806415</v>
      </c>
      <c r="D15" s="234">
        <v>21.181961139854675</v>
      </c>
      <c r="E15" s="234">
        <v>19.435395010477315</v>
      </c>
      <c r="F15" s="234">
        <v>31.839411002856121</v>
      </c>
      <c r="G15" s="234">
        <v>18.243706495391333</v>
      </c>
      <c r="H15" s="234">
        <v>21.947970458617405</v>
      </c>
    </row>
    <row r="16" spans="1:8" ht="15" customHeight="1">
      <c r="A16" s="235" t="s">
        <v>6</v>
      </c>
      <c r="B16" s="236">
        <v>13.519065399668731</v>
      </c>
      <c r="C16" s="236">
        <v>14.309580428436805</v>
      </c>
      <c r="D16" s="236">
        <v>16.13162062895108</v>
      </c>
      <c r="E16" s="236">
        <v>15.069686698396762</v>
      </c>
      <c r="F16" s="236">
        <v>24.625136706963374</v>
      </c>
      <c r="G16" s="236">
        <v>14.786074400155778</v>
      </c>
      <c r="H16" s="236">
        <v>17.444096600983286</v>
      </c>
    </row>
    <row r="17" spans="1:8" ht="15" customHeight="1">
      <c r="A17" s="233" t="s">
        <v>7</v>
      </c>
      <c r="B17" s="234">
        <v>16.282976015463568</v>
      </c>
      <c r="C17" s="234">
        <v>19.678164503683412</v>
      </c>
      <c r="D17" s="234">
        <v>25.128622143207419</v>
      </c>
      <c r="E17" s="234">
        <v>21.741620181060739</v>
      </c>
      <c r="F17" s="234">
        <v>27.555158926595929</v>
      </c>
      <c r="G17" s="234">
        <v>17.513965311509889</v>
      </c>
      <c r="H17" s="234">
        <v>21.89599480212765</v>
      </c>
    </row>
    <row r="18" spans="1:8" ht="15" customHeight="1">
      <c r="A18" s="235" t="s">
        <v>8</v>
      </c>
      <c r="B18" s="236">
        <v>27.364483049386287</v>
      </c>
      <c r="C18" s="236">
        <v>35.724947338964412</v>
      </c>
      <c r="D18" s="236">
        <v>41.348139043310411</v>
      </c>
      <c r="E18" s="236">
        <v>37.547030854464559</v>
      </c>
      <c r="F18" s="236">
        <v>63.72263178687956</v>
      </c>
      <c r="G18" s="236">
        <v>35.999809100244718</v>
      </c>
      <c r="H18" s="236">
        <v>39.149483464712993</v>
      </c>
    </row>
    <row r="19" spans="1:8" ht="15" customHeight="1">
      <c r="A19" s="233" t="s">
        <v>9</v>
      </c>
      <c r="B19" s="234">
        <v>20.470596462392553</v>
      </c>
      <c r="C19" s="234">
        <v>23.995430854103621</v>
      </c>
      <c r="D19" s="234">
        <v>32.982048426755419</v>
      </c>
      <c r="E19" s="234">
        <v>27.139066900855266</v>
      </c>
      <c r="F19" s="234">
        <v>51.984794109495091</v>
      </c>
      <c r="G19" s="234">
        <v>30.363355525118006</v>
      </c>
      <c r="H19" s="234">
        <v>29.077600590292938</v>
      </c>
    </row>
    <row r="20" spans="1:8" ht="15" customHeight="1">
      <c r="A20" s="235" t="s">
        <v>10</v>
      </c>
      <c r="B20" s="236">
        <v>15.856412791918263</v>
      </c>
      <c r="C20" s="236">
        <v>19.72225981792921</v>
      </c>
      <c r="D20" s="236">
        <v>26.710404442059588</v>
      </c>
      <c r="E20" s="236">
        <v>22.421657753461467</v>
      </c>
      <c r="F20" s="236">
        <v>32.562622362073803</v>
      </c>
      <c r="G20" s="236">
        <v>18.959995994887734</v>
      </c>
      <c r="H20" s="236">
        <v>23.167910870349854</v>
      </c>
    </row>
    <row r="21" spans="1:8" ht="15" customHeight="1">
      <c r="A21" s="233" t="s">
        <v>11</v>
      </c>
      <c r="B21" s="234">
        <v>20.558171977368232</v>
      </c>
      <c r="C21" s="234">
        <v>22.578507553082051</v>
      </c>
      <c r="D21" s="234">
        <v>32.101235850658028</v>
      </c>
      <c r="E21" s="234">
        <v>26.034554203284983</v>
      </c>
      <c r="F21" s="234">
        <v>33.571792815327349</v>
      </c>
      <c r="G21" s="234">
        <v>20.485591497973118</v>
      </c>
      <c r="H21" s="234">
        <v>26.323027178143789</v>
      </c>
    </row>
    <row r="22" spans="1:8" ht="15" customHeight="1">
      <c r="A22" s="235" t="s">
        <v>12</v>
      </c>
      <c r="B22" s="236">
        <v>19.188854594312087</v>
      </c>
      <c r="C22" s="236">
        <v>21.810316120684899</v>
      </c>
      <c r="D22" s="236">
        <v>28.363949699680678</v>
      </c>
      <c r="E22" s="236">
        <v>24.774478340782689</v>
      </c>
      <c r="F22" s="236">
        <v>33.546750375893275</v>
      </c>
      <c r="G22" s="236">
        <v>20.246462998027578</v>
      </c>
      <c r="H22" s="236">
        <v>25.397479708057762</v>
      </c>
    </row>
    <row r="23" spans="1:8" ht="15" customHeight="1">
      <c r="A23" s="233" t="s">
        <v>13</v>
      </c>
      <c r="B23" s="234">
        <v>23.808899856714632</v>
      </c>
      <c r="C23" s="234">
        <v>30.78029917187132</v>
      </c>
      <c r="D23" s="234">
        <v>40.59487836884621</v>
      </c>
      <c r="E23" s="234">
        <v>34.004846302306362</v>
      </c>
      <c r="F23" s="234">
        <v>55.403298534779267</v>
      </c>
      <c r="G23" s="234">
        <v>29.101831131554643</v>
      </c>
      <c r="H23" s="234">
        <v>35.987027196142364</v>
      </c>
    </row>
    <row r="24" spans="1:8" ht="15" customHeight="1">
      <c r="A24" s="235" t="s">
        <v>14</v>
      </c>
      <c r="B24" s="236">
        <v>29.762041899762895</v>
      </c>
      <c r="C24" s="236">
        <v>37.371637973220935</v>
      </c>
      <c r="D24" s="236">
        <v>42.597622284623441</v>
      </c>
      <c r="E24" s="236">
        <v>39.127326099072633</v>
      </c>
      <c r="F24" s="236">
        <v>48.93429322283302</v>
      </c>
      <c r="G24" s="236">
        <v>28.085480103395145</v>
      </c>
      <c r="H24" s="236">
        <v>38.40031397227618</v>
      </c>
    </row>
    <row r="25" spans="1:8" ht="15" customHeight="1">
      <c r="A25" s="233" t="s">
        <v>15</v>
      </c>
      <c r="B25" s="234">
        <v>19.140395970445397</v>
      </c>
      <c r="C25" s="234">
        <v>23.748428790199796</v>
      </c>
      <c r="D25" s="234">
        <v>30.555818669727262</v>
      </c>
      <c r="E25" s="234">
        <v>26.485028185833052</v>
      </c>
      <c r="F25" s="234">
        <v>40.630650574022404</v>
      </c>
      <c r="G25" s="234">
        <v>23.808665932538794</v>
      </c>
      <c r="H25" s="234">
        <v>26.681060384682475</v>
      </c>
    </row>
    <row r="26" spans="1:8" ht="15" customHeight="1">
      <c r="A26" s="235" t="s">
        <v>16</v>
      </c>
      <c r="B26" s="236">
        <v>28.351672893678412</v>
      </c>
      <c r="C26" s="236">
        <v>37.735538252141453</v>
      </c>
      <c r="D26" s="236">
        <v>47.208278060943478</v>
      </c>
      <c r="E26" s="236">
        <v>40.925813808709087</v>
      </c>
      <c r="F26" s="236">
        <v>55.180738988041426</v>
      </c>
      <c r="G26" s="236">
        <v>32.75840568966094</v>
      </c>
      <c r="H26" s="236">
        <v>40.362964988516076</v>
      </c>
    </row>
    <row r="27" spans="1:8" ht="15" customHeight="1" thickBot="1">
      <c r="A27" s="718" t="s">
        <v>0</v>
      </c>
      <c r="B27" s="665">
        <v>18.160337340743368</v>
      </c>
      <c r="C27" s="665">
        <v>22.427875963128717</v>
      </c>
      <c r="D27" s="665">
        <v>28.933269857971183</v>
      </c>
      <c r="E27" s="665">
        <v>24.828320184467238</v>
      </c>
      <c r="F27" s="665">
        <v>36.507376808905441</v>
      </c>
      <c r="G27" s="665">
        <v>21.353082922640358</v>
      </c>
      <c r="H27" s="665">
        <v>25.635035088355767</v>
      </c>
    </row>
    <row r="28" spans="1:8" ht="15" customHeight="1">
      <c r="A28" s="250" t="s">
        <v>175</v>
      </c>
      <c r="B28" s="238"/>
      <c r="C28" s="238"/>
      <c r="D28" s="238"/>
      <c r="E28" s="238"/>
      <c r="F28" s="238"/>
      <c r="G28" s="238"/>
      <c r="H28" s="238"/>
    </row>
    <row r="29" spans="1:8" ht="25.5" customHeight="1">
      <c r="A29" s="250" t="s">
        <v>176</v>
      </c>
      <c r="B29" s="35">
        <v>18.160337340743368</v>
      </c>
      <c r="C29" s="35">
        <v>22.427875963128717</v>
      </c>
      <c r="D29" s="35">
        <v>28.933269857971183</v>
      </c>
      <c r="E29" s="35">
        <v>24.828320184467238</v>
      </c>
      <c r="F29" s="35">
        <v>36.507376808905441</v>
      </c>
      <c r="G29" s="35">
        <v>21.353082922640358</v>
      </c>
      <c r="H29" s="35">
        <v>25.635035088355767</v>
      </c>
    </row>
    <row r="30" spans="1:8" ht="15" customHeight="1">
      <c r="A30" s="237" t="s">
        <v>26</v>
      </c>
      <c r="B30" s="238">
        <v>21.664992024471207</v>
      </c>
      <c r="C30" s="238">
        <v>25.148389599145904</v>
      </c>
      <c r="D30" s="238">
        <v>25.448337682499098</v>
      </c>
      <c r="E30" s="238">
        <v>25.028151075063676</v>
      </c>
      <c r="F30" s="238">
        <v>39.564021951084705</v>
      </c>
      <c r="G30" s="238">
        <v>27.770154567244354</v>
      </c>
      <c r="H30" s="238">
        <v>26.655350446579181</v>
      </c>
    </row>
    <row r="31" spans="1:8" ht="12.75" customHeight="1">
      <c r="A31" s="242"/>
      <c r="B31" s="252"/>
      <c r="C31" s="252"/>
      <c r="D31" s="252"/>
      <c r="E31" s="252"/>
      <c r="F31" s="252"/>
      <c r="G31" s="252"/>
      <c r="H31" s="252"/>
    </row>
    <row r="32" spans="1:8" ht="12.75" customHeight="1">
      <c r="A32" s="716" t="s">
        <v>182</v>
      </c>
      <c r="B32" s="252"/>
      <c r="C32" s="252"/>
      <c r="D32" s="252"/>
      <c r="E32" s="252"/>
      <c r="F32" s="252"/>
      <c r="G32" s="252"/>
      <c r="H32" s="252"/>
    </row>
    <row r="33" spans="1:8" ht="12.75" customHeight="1"/>
    <row r="34" spans="1:8">
      <c r="A34" s="706" t="s">
        <v>529</v>
      </c>
      <c r="B34" s="617"/>
      <c r="C34" s="617"/>
      <c r="D34" s="253"/>
      <c r="E34" s="253"/>
      <c r="F34" s="253"/>
      <c r="G34" s="253"/>
      <c r="H34" s="253"/>
    </row>
  </sheetData>
  <mergeCells count="1">
    <mergeCell ref="C7:E7"/>
  </mergeCells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&amp;C-30-</oddHeader>
    <oddFooter>&amp;CStatistische Ämter des Bundes und der Länder, Internationale Bildungsindikatoren, 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showGridLines="0" zoomScaleNormal="100" zoomScaleSheetLayoutView="115" workbookViewId="0"/>
  </sheetViews>
  <sheetFormatPr baseColWidth="10" defaultRowHeight="12.75"/>
  <cols>
    <col min="1" max="1" width="15.7109375" style="589" customWidth="1"/>
    <col min="2" max="2" width="60.7109375" style="589" customWidth="1"/>
    <col min="3" max="3" width="15" style="589" bestFit="1" customWidth="1"/>
    <col min="4" max="4" width="17.140625" style="589" customWidth="1"/>
    <col min="5" max="5" width="5.28515625" style="589" customWidth="1"/>
    <col min="6" max="16384" width="11.42578125" style="589"/>
  </cols>
  <sheetData>
    <row r="1" spans="1:5">
      <c r="A1" s="613" t="s">
        <v>438</v>
      </c>
      <c r="B1" s="613"/>
    </row>
    <row r="2" spans="1:5" ht="18">
      <c r="A2" s="590" t="s">
        <v>490</v>
      </c>
      <c r="B2" s="590"/>
      <c r="C2" s="591"/>
      <c r="D2" s="591"/>
      <c r="E2" s="591"/>
    </row>
    <row r="3" spans="1:5" ht="6" customHeight="1"/>
    <row r="4" spans="1:5" ht="18">
      <c r="A4" s="592" t="s">
        <v>439</v>
      </c>
    </row>
    <row r="5" spans="1:5" ht="6" customHeight="1"/>
    <row r="6" spans="1:5" s="594" customFormat="1" ht="19.5" customHeight="1">
      <c r="A6" s="593" t="s">
        <v>440</v>
      </c>
    </row>
    <row r="7" spans="1:5" s="596" customFormat="1" ht="19.5" customHeight="1">
      <c r="A7" s="595" t="s">
        <v>441</v>
      </c>
      <c r="D7" s="597"/>
      <c r="E7" s="596" t="s">
        <v>442</v>
      </c>
    </row>
    <row r="8" spans="1:5" s="599" customFormat="1" ht="12">
      <c r="A8" s="598" t="s">
        <v>443</v>
      </c>
      <c r="B8" s="808" t="str">
        <f ca="1">CONCATENATE("Bildungsstand der Erwachsenenbevölkerung in % (",RIGHT($A$2,4)-1,")")</f>
        <v>Bildungsstand der Erwachsenenbevölkerung in % (2016)</v>
      </c>
      <c r="C8" s="808"/>
      <c r="D8" s="808"/>
      <c r="E8" s="599">
        <v>5</v>
      </c>
    </row>
    <row r="9" spans="1:5" s="599" customFormat="1">
      <c r="A9" s="598" t="s">
        <v>444</v>
      </c>
      <c r="B9" s="809" t="str">
        <f ca="1">CONCATENATE("Bildungsstand der Erwachsenenbevölkerung nach Geschlecht in % (",RIGHT($A$2,4)-1,")")</f>
        <v>Bildungsstand der Erwachsenenbevölkerung nach Geschlecht in % (2016)</v>
      </c>
      <c r="C9" s="809"/>
      <c r="D9" s="809"/>
      <c r="E9" s="600">
        <f ca="1">E8+1</f>
        <v>6</v>
      </c>
    </row>
    <row r="10" spans="1:5" s="600" customFormat="1" ht="12">
      <c r="A10" s="598" t="s">
        <v>494</v>
      </c>
      <c r="B10" s="808" t="str">
        <f ca="1">CONCATENATE("25- bis 64-Jährige mit tertiärem Bildungsabschluss nach Fächergruppen in % (",RIGHT($A$2,4)-1,")")</f>
        <v>25- bis 64-Jährige mit tertiärem Bildungsabschluss nach Fächergruppen in % (2016)</v>
      </c>
      <c r="C10" s="808"/>
      <c r="D10" s="808"/>
      <c r="E10" s="600">
        <f ca="1">E9+1</f>
        <v>7</v>
      </c>
    </row>
    <row r="11" spans="1:5" s="599" customFormat="1" ht="12.75" customHeight="1">
      <c r="A11" s="598" t="s">
        <v>487</v>
      </c>
      <c r="B11" s="808" t="str">
        <f ca="1">CONCATENATE("Bevölkerung mit einem Abschluss im Tertiärbereich nach Altersgruppen in % (",RIGHT($A$2,4)-1,")")</f>
        <v>Bevölkerung mit einem Abschluss im Tertiärbereich nach Altersgruppen in % (2016)</v>
      </c>
      <c r="C11" s="808"/>
      <c r="D11" s="808"/>
      <c r="E11" s="600">
        <f ca="1">E10+1</f>
        <v>8</v>
      </c>
    </row>
    <row r="12" spans="1:5" s="599" customFormat="1" ht="12.75" customHeight="1">
      <c r="A12" s="598" t="s">
        <v>488</v>
      </c>
      <c r="B12" s="808" t="str">
        <f ca="1">CONCATENATE("Bevölkerung mit einem Abschluss im Tertiärbereich nach Altersgruppen und Geschlecht in % (",RIGHT($A$2,4)-1,")")</f>
        <v>Bevölkerung mit einem Abschluss im Tertiärbereich nach Altersgruppen und Geschlecht in % (2016)</v>
      </c>
      <c r="C12" s="808"/>
      <c r="D12" s="808"/>
      <c r="E12" s="599">
        <f ca="1">E11+1</f>
        <v>9</v>
      </c>
    </row>
    <row r="13" spans="1:5" s="599" customFormat="1" ht="12">
      <c r="A13" s="598" t="s">
        <v>489</v>
      </c>
      <c r="B13" s="807" t="s">
        <v>79</v>
      </c>
      <c r="C13" s="807"/>
      <c r="D13" s="807"/>
    </row>
    <row r="14" spans="1:5" s="599" customFormat="1" ht="12.75" customHeight="1">
      <c r="A14" s="598"/>
      <c r="B14" s="808" t="s">
        <v>492</v>
      </c>
      <c r="C14" s="808"/>
      <c r="D14" s="808"/>
      <c r="E14" s="599">
        <f ca="1">E12+1</f>
        <v>10</v>
      </c>
    </row>
    <row r="15" spans="1:5" s="599" customFormat="1" ht="12.75" customHeight="1">
      <c r="A15" s="598" t="s">
        <v>445</v>
      </c>
      <c r="B15" s="807" t="s">
        <v>86</v>
      </c>
      <c r="C15" s="807" t="s">
        <v>446</v>
      </c>
      <c r="D15" s="807"/>
    </row>
    <row r="16" spans="1:5" s="599" customFormat="1" ht="12">
      <c r="A16" s="598"/>
      <c r="B16" s="808" t="str">
        <f ca="1">CONCATENATE("    nach Altersgruppen in % (",RIGHT($A$2,4)-1,")")</f>
        <v xml:space="preserve">    nach Altersgruppen in % (2016)</v>
      </c>
      <c r="C16" s="808"/>
      <c r="D16" s="808"/>
      <c r="E16" s="599">
        <f ca="1">E14+1</f>
        <v>11</v>
      </c>
    </row>
    <row r="17" spans="1:5" s="599" customFormat="1" ht="12">
      <c r="A17" s="598" t="s">
        <v>447</v>
      </c>
      <c r="B17" s="807" t="s">
        <v>86</v>
      </c>
      <c r="C17" s="807" t="s">
        <v>446</v>
      </c>
      <c r="D17" s="807"/>
    </row>
    <row r="18" spans="1:5" s="599" customFormat="1" ht="12">
      <c r="A18" s="598"/>
      <c r="B18" s="804" t="str">
        <f ca="1">CONCATENATE("    nach Altersgruppen und Geschlecht in % (",RIGHT($A$2,4)-1,")")</f>
        <v xml:space="preserve">    nach Altersgruppen und Geschlecht in % (2016)</v>
      </c>
      <c r="C18" s="804"/>
      <c r="D18" s="804"/>
      <c r="E18" s="599">
        <f ca="1">E16+1</f>
        <v>12</v>
      </c>
    </row>
    <row r="19" spans="1:5" s="600" customFormat="1" ht="12.75" customHeight="1">
      <c r="A19" s="598" t="s">
        <v>493</v>
      </c>
      <c r="B19" s="808" t="s">
        <v>491</v>
      </c>
      <c r="C19" s="808"/>
      <c r="D19" s="808"/>
      <c r="E19" s="600">
        <f ca="1">E18+1</f>
        <v>13</v>
      </c>
    </row>
    <row r="20" spans="1:5" ht="12.75" customHeight="1">
      <c r="A20" s="601"/>
    </row>
    <row r="21" spans="1:5" s="599" customFormat="1" ht="19.5" customHeight="1">
      <c r="A21" s="602" t="s">
        <v>448</v>
      </c>
      <c r="B21" s="598"/>
    </row>
    <row r="22" spans="1:5" s="599" customFormat="1" ht="12">
      <c r="A22" s="598" t="s">
        <v>495</v>
      </c>
      <c r="B22" s="804" t="str">
        <f ca="1">CONCATENATE("Absolventen des Tertiärbereichs nach Fächergruppen in % (",RIGHT($A$2,4)-2,")")</f>
        <v>Absolventen des Tertiärbereichs nach Fächergruppen in % (2015)</v>
      </c>
      <c r="C22" s="804"/>
      <c r="D22" s="804"/>
      <c r="E22" s="599">
        <f ca="1">E19+1</f>
        <v>14</v>
      </c>
    </row>
    <row r="23" spans="1:5" s="600" customFormat="1" ht="12">
      <c r="A23" s="598" t="s">
        <v>496</v>
      </c>
      <c r="B23" s="804" t="str">
        <f ca="1">CONCATENATE("Absolventen des Tertiärbereichs nach Fächergruppen und Geschlecht in % (",RIGHT($A$2,4)-2,")")</f>
        <v>Absolventen des Tertiärbereichs nach Fächergruppen und Geschlecht in % (2015)</v>
      </c>
      <c r="C23" s="804"/>
      <c r="D23" s="804"/>
      <c r="E23" s="600">
        <f ca="1">E22+1</f>
        <v>15</v>
      </c>
    </row>
    <row r="24" spans="1:5" s="599" customFormat="1" ht="12">
      <c r="A24" s="598" t="s">
        <v>449</v>
      </c>
      <c r="B24" s="804" t="str">
        <f ca="1">CONCATENATE("Abschlussquoten im Tertiärbereich in % (",RIGHT($A$2,4)-2,")")</f>
        <v>Abschlussquoten im Tertiärbereich in % (2015)</v>
      </c>
      <c r="C24" s="804"/>
      <c r="D24" s="804"/>
      <c r="E24" s="599">
        <f ca="1">E23+1</f>
        <v>16</v>
      </c>
    </row>
    <row r="25" spans="1:5" ht="12.75" customHeight="1">
      <c r="A25" s="601"/>
    </row>
    <row r="26" spans="1:5" s="602" customFormat="1" ht="19.5" customHeight="1">
      <c r="A26" s="602" t="s">
        <v>450</v>
      </c>
      <c r="C26" s="603"/>
    </row>
    <row r="27" spans="1:5" s="599" customFormat="1" ht="12">
      <c r="A27" s="598" t="s">
        <v>451</v>
      </c>
      <c r="B27" s="804" t="str">
        <f ca="1">CONCATENATE("Beschäftigungsquoten der 25- bis 64-Jährigen nach Bildungsstand in % (",RIGHT($A$2,4)-1,")")</f>
        <v>Beschäftigungsquoten der 25- bis 64-Jährigen nach Bildungsstand in % (2016)</v>
      </c>
      <c r="C27" s="804"/>
      <c r="D27" s="804"/>
      <c r="E27" s="599">
        <f ca="1">E24+1</f>
        <v>17</v>
      </c>
    </row>
    <row r="28" spans="1:5" s="599" customFormat="1" ht="12">
      <c r="A28" s="598" t="s">
        <v>452</v>
      </c>
      <c r="B28" s="804" t="str">
        <f ca="1">CONCATENATE("Beschäftigungsquoten der 25- bis 64-Jährigen nach Bildungsstand und Geschlecht in % (",RIGHT($A$2,4)-1,")")</f>
        <v>Beschäftigungsquoten der 25- bis 64-Jährigen nach Bildungsstand und Geschlecht in % (2016)</v>
      </c>
      <c r="C28" s="804"/>
      <c r="D28" s="804"/>
      <c r="E28" s="599">
        <f t="shared" ref="E28:E37" ca="1" si="0">E27+1</f>
        <v>18</v>
      </c>
    </row>
    <row r="29" spans="1:5" s="599" customFormat="1" ht="12">
      <c r="A29" s="598" t="s">
        <v>453</v>
      </c>
      <c r="B29" s="804" t="str">
        <f ca="1">CONCATENATE("Entwicklung der Beschäftigungsquoten nach Bildungsstand in % (2005, 2010, 2014 bis ",RIGHT($A$2,4)-1,")")</f>
        <v>Entwicklung der Beschäftigungsquoten nach Bildungsstand in % (2005, 2010, 2014 bis 2016)</v>
      </c>
      <c r="C29" s="804"/>
      <c r="D29" s="804"/>
      <c r="E29" s="600">
        <f t="shared" ca="1" si="0"/>
        <v>19</v>
      </c>
    </row>
    <row r="30" spans="1:5" s="599" customFormat="1" ht="12">
      <c r="A30" s="598" t="s">
        <v>454</v>
      </c>
      <c r="B30" s="804" t="str">
        <f ca="1">CONCATENATE("Entwicklung der Beschäftigungsquoten für Männer nach Bildungsstand in % (2005, 2010, 2014 bis ",RIGHT($A$2,4)-1,")")</f>
        <v>Entwicklung der Beschäftigungsquoten für Männer nach Bildungsstand in % (2005, 2010, 2014 bis 2016)</v>
      </c>
      <c r="C30" s="804"/>
      <c r="D30" s="804"/>
      <c r="E30" s="600">
        <f t="shared" ca="1" si="0"/>
        <v>20</v>
      </c>
    </row>
    <row r="31" spans="1:5" s="600" customFormat="1" ht="12">
      <c r="A31" s="598" t="s">
        <v>503</v>
      </c>
      <c r="B31" s="804" t="str">
        <f ca="1">CONCATENATE("Entwicklung der Beschäftigungsquoten für Frauen nach Bildungsstand in % (2005, 2010, 2014 bis ",RIGHT($A$2,4)-1,")")</f>
        <v>Entwicklung der Beschäftigungsquoten für Frauen nach Bildungsstand in % (2005, 2010, 2014 bis 2016)</v>
      </c>
      <c r="C31" s="804"/>
      <c r="D31" s="804"/>
      <c r="E31" s="600">
        <f t="shared" ca="1" si="0"/>
        <v>21</v>
      </c>
    </row>
    <row r="32" spans="1:5" s="600" customFormat="1" ht="12">
      <c r="A32" s="598" t="s">
        <v>497</v>
      </c>
      <c r="B32" s="804" t="str">
        <f ca="1">CONCATENATE("Beschäftigungsquoten der 25- bis 64-Jährigen mit tertiärem Bildungsabschluss nach Fächergruppen in % (",RIGHT($A$2,4)-1,")")</f>
        <v>Beschäftigungsquoten der 25- bis 64-Jährigen mit tertiärem Bildungsabschluss nach Fächergruppen in % (2016)</v>
      </c>
      <c r="C32" s="804"/>
      <c r="D32" s="804"/>
      <c r="E32" s="600">
        <f t="shared" ca="1" si="0"/>
        <v>22</v>
      </c>
    </row>
    <row r="33" spans="1:5" s="600" customFormat="1" ht="12">
      <c r="A33" s="598" t="s">
        <v>498</v>
      </c>
      <c r="B33" s="804" t="str">
        <f ca="1">CONCATENATE("Erwerbslosenquoten der 25- bis 64-Jährigen nach Bildungsstand in % (",RIGHT($A$2,4)-1,")")</f>
        <v>Erwerbslosenquoten der 25- bis 64-Jährigen nach Bildungsstand in % (2016)</v>
      </c>
      <c r="C33" s="804"/>
      <c r="D33" s="804"/>
      <c r="E33" s="600">
        <f t="shared" ca="1" si="0"/>
        <v>23</v>
      </c>
    </row>
    <row r="34" spans="1:5" s="600" customFormat="1" ht="12">
      <c r="A34" s="598" t="s">
        <v>499</v>
      </c>
      <c r="B34" s="804" t="str">
        <f ca="1">CONCATENATE("Erwerbslosenquoten der 25- bis 64-Jährigen nach Bildungsstand und Geschlecht in % (",RIGHT($A$2,4)-1,")")</f>
        <v>Erwerbslosenquoten der 25- bis 64-Jährigen nach Bildungsstand und Geschlecht in % (2016)</v>
      </c>
      <c r="C34" s="804"/>
      <c r="D34" s="804"/>
      <c r="E34" s="600">
        <f t="shared" ca="1" si="0"/>
        <v>24</v>
      </c>
    </row>
    <row r="35" spans="1:5" s="600" customFormat="1" ht="12">
      <c r="A35" s="598" t="s">
        <v>501</v>
      </c>
      <c r="B35" s="804" t="str">
        <f ca="1">CONCATENATE("Entwicklung der Erwerbslosenquoten nach Bildungsstand in % (2006, 2010, 2014 bis ",RIGHT($A$2,4)-1,")")</f>
        <v>Entwicklung der Erwerbslosenquoten nach Bildungsstand in % (2006, 2010, 2014 bis 2016)</v>
      </c>
      <c r="C35" s="804"/>
      <c r="D35" s="804"/>
      <c r="E35" s="600">
        <f t="shared" ca="1" si="0"/>
        <v>25</v>
      </c>
    </row>
    <row r="36" spans="1:5" s="600" customFormat="1" ht="12">
      <c r="A36" s="598" t="s">
        <v>502</v>
      </c>
      <c r="B36" s="804" t="str">
        <f ca="1">CONCATENATE("Entwicklung der Erwerbslosenquoten für Männer nach Bildungsstand in % (2006, 2010, 2014 bis ",RIGHT($A$2,4)-1,")")</f>
        <v>Entwicklung der Erwerbslosenquoten für Männer nach Bildungsstand in % (2006, 2010, 2014 bis 2016)</v>
      </c>
      <c r="C36" s="804"/>
      <c r="D36" s="804"/>
      <c r="E36" s="600">
        <f t="shared" ca="1" si="0"/>
        <v>26</v>
      </c>
    </row>
    <row r="37" spans="1:5" s="600" customFormat="1" ht="12">
      <c r="A37" s="598" t="s">
        <v>504</v>
      </c>
      <c r="B37" s="804" t="str">
        <f ca="1">CONCATENATE("Entwicklung der Erwerbslosenquoten für Frauen nach Bildungsstand in % (2006, 2010, 2014 bis ",RIGHT($A$2,4)-1,")")</f>
        <v>Entwicklung der Erwerbslosenquoten für Frauen nach Bildungsstand in % (2006, 2010, 2014 bis 2016)</v>
      </c>
      <c r="C37" s="804"/>
      <c r="D37" s="804"/>
      <c r="E37" s="600">
        <f t="shared" ca="1" si="0"/>
        <v>27</v>
      </c>
    </row>
    <row r="38" spans="1:5" s="605" customFormat="1" ht="12">
      <c r="A38" s="604" t="s">
        <v>500</v>
      </c>
      <c r="B38" s="807" t="s">
        <v>505</v>
      </c>
      <c r="C38" s="807"/>
      <c r="D38" s="807"/>
    </row>
    <row r="39" spans="1:5" s="605" customFormat="1" ht="12.75" customHeight="1">
      <c r="A39" s="604"/>
      <c r="B39" s="804" t="str">
        <f ca="1">CONCATENATE("    Bildungsgangs und Geschlecht in % (",RIGHT($A$2,4)-1,")")</f>
        <v xml:space="preserve">    Bildungsgangs und Geschlecht in % (2016)</v>
      </c>
      <c r="C39" s="804"/>
      <c r="D39" s="804"/>
      <c r="E39" s="605">
        <f ca="1">E37+1</f>
        <v>28</v>
      </c>
    </row>
    <row r="40" spans="1:5" ht="19.5" customHeight="1">
      <c r="A40" s="570"/>
      <c r="B40" s="601"/>
      <c r="C40" s="570"/>
    </row>
    <row r="41" spans="1:5" s="607" customFormat="1" ht="19.5" customHeight="1">
      <c r="A41" s="606" t="s">
        <v>455</v>
      </c>
    </row>
    <row r="42" spans="1:5" s="596" customFormat="1" ht="19.5" customHeight="1">
      <c r="A42" s="595" t="s">
        <v>456</v>
      </c>
    </row>
    <row r="43" spans="1:5" s="599" customFormat="1" ht="12">
      <c r="A43" s="598" t="s">
        <v>517</v>
      </c>
      <c r="B43" s="804" t="str">
        <f ca="1">CONCATENATE("Jährliche Ausgaben für Bildungseinrichtungen pro Schüler/Studierenden (",RIGHT($A$2,4)-3,")")</f>
        <v>Jährliche Ausgaben für Bildungseinrichtungen pro Schüler/Studierenden (2014)</v>
      </c>
      <c r="C43" s="804"/>
      <c r="D43" s="804"/>
      <c r="E43" s="599">
        <f ca="1">E39+1</f>
        <v>29</v>
      </c>
    </row>
    <row r="44" spans="1:5" s="599" customFormat="1" ht="12">
      <c r="A44" s="598" t="s">
        <v>506</v>
      </c>
      <c r="B44" s="807" t="s">
        <v>457</v>
      </c>
      <c r="C44" s="807"/>
      <c r="D44" s="807"/>
    </row>
    <row r="45" spans="1:5" s="599" customFormat="1" ht="12">
      <c r="A45" s="598"/>
      <c r="B45" s="804" t="str">
        <f ca="1">CONCATENATE("    im Verhältnis zum Bruttoinlandsprodukt pro Kopf in % (",RIGHT($A$2,4)-3,")")</f>
        <v xml:space="preserve">    im Verhältnis zum Bruttoinlandsprodukt pro Kopf in % (2014)</v>
      </c>
      <c r="C45" s="804"/>
      <c r="D45" s="804"/>
      <c r="E45" s="599">
        <f ca="1">E43+1</f>
        <v>30</v>
      </c>
    </row>
    <row r="46" spans="1:5">
      <c r="A46" s="601"/>
      <c r="B46" s="608"/>
      <c r="C46" s="608"/>
      <c r="D46" s="608"/>
    </row>
    <row r="47" spans="1:5" s="596" customFormat="1" ht="19.5" customHeight="1">
      <c r="A47" s="595" t="s">
        <v>507</v>
      </c>
    </row>
    <row r="48" spans="1:5" s="600" customFormat="1" ht="12">
      <c r="A48" s="598" t="s">
        <v>508</v>
      </c>
      <c r="B48" s="804" t="str">
        <f ca="1">CONCATENATE("Ausgaben für Bildungseinrichtungen in % des Bruttoinlandsprodukts (",RIGHT($A$2,4)-3,")")</f>
        <v>Ausgaben für Bildungseinrichtungen in % des Bruttoinlandsprodukts (2014)</v>
      </c>
      <c r="C48" s="804"/>
      <c r="D48" s="804"/>
      <c r="E48" s="600">
        <f ca="1">E45+1</f>
        <v>31</v>
      </c>
    </row>
    <row r="49" spans="1:5" ht="19.5" customHeight="1">
      <c r="A49" s="601"/>
      <c r="B49" s="601"/>
      <c r="C49" s="601"/>
      <c r="D49" s="601"/>
    </row>
    <row r="50" spans="1:5" s="607" customFormat="1" ht="19.5" customHeight="1">
      <c r="A50" s="606" t="s">
        <v>458</v>
      </c>
    </row>
    <row r="51" spans="1:5" s="596" customFormat="1" ht="19.5" customHeight="1">
      <c r="A51" s="595" t="s">
        <v>459</v>
      </c>
    </row>
    <row r="52" spans="1:5" s="599" customFormat="1" ht="12">
      <c r="A52" s="598" t="s">
        <v>519</v>
      </c>
      <c r="B52" s="804" t="str">
        <f ca="1">CONCATENATE("Bildungsbeteiligung nach Alter in % (",RIGHT($A$2,4)-2,")")</f>
        <v>Bildungsbeteiligung nach Alter in % (2015)</v>
      </c>
      <c r="C52" s="804"/>
      <c r="D52" s="804"/>
      <c r="E52" s="599">
        <f ca="1">E48+1</f>
        <v>32</v>
      </c>
    </row>
    <row r="53" spans="1:5" s="599" customFormat="1" ht="12">
      <c r="A53" s="598" t="s">
        <v>460</v>
      </c>
      <c r="B53" s="804" t="str">
        <f ca="1">CONCATENATE("Übergangscharakteristika bei 15- bis 20-Jährigen nach Bildungsbereichen in % (",RIGHT($A$2,4)-2,")")</f>
        <v>Übergangscharakteristika bei 15- bis 20-Jährigen nach Bildungsbereichen in % (2015)</v>
      </c>
      <c r="C53" s="804"/>
      <c r="D53" s="804"/>
      <c r="E53" s="599">
        <f ca="1">E52+1</f>
        <v>33</v>
      </c>
    </row>
    <row r="54" spans="1:5" s="599" customFormat="1" ht="12">
      <c r="A54" s="598" t="s">
        <v>461</v>
      </c>
      <c r="B54" s="804" t="str">
        <f ca="1">CONCATENATE("Verteilung der Schüler im Primar- und Sekundarbereich nach Art der Bildungseinrichtung in % (",RIGHT($A$2,4)-2,")")</f>
        <v>Verteilung der Schüler im Primar- und Sekundarbereich nach Art der Bildungseinrichtung in % (2015)</v>
      </c>
      <c r="C54" s="804"/>
      <c r="D54" s="804"/>
      <c r="E54" s="599">
        <f ca="1">E53+1</f>
        <v>34</v>
      </c>
    </row>
    <row r="55" spans="1:5">
      <c r="A55" s="601"/>
      <c r="B55" s="601"/>
      <c r="C55" s="601"/>
      <c r="D55" s="601"/>
    </row>
    <row r="56" spans="1:5" s="598" customFormat="1" ht="19.5" customHeight="1">
      <c r="A56" s="602" t="s">
        <v>462</v>
      </c>
    </row>
    <row r="57" spans="1:5" s="599" customFormat="1" ht="12">
      <c r="A57" s="598" t="s">
        <v>463</v>
      </c>
      <c r="B57" s="804" t="str">
        <f ca="1">CONCATENATE("Bildungsbeteiligung im Elementar- und Primarbereich nach Alter in % (",RIGHT($A$2,4)-2,")")</f>
        <v>Bildungsbeteiligung im Elementar- und Primarbereich nach Alter in % (2015)</v>
      </c>
      <c r="C57" s="804"/>
      <c r="D57" s="804"/>
      <c r="E57" s="599">
        <f ca="1">E54+1</f>
        <v>35</v>
      </c>
    </row>
    <row r="58" spans="1:5" s="599" customFormat="1" ht="12">
      <c r="A58" s="598" t="s">
        <v>464</v>
      </c>
      <c r="B58" s="804" t="str">
        <f ca="1">CONCATENATE("Merkmale von Bildungsprogrammen im Elementarbereich (",RIGHT($A$2,4)-2,")")</f>
        <v>Merkmale von Bildungsprogrammen im Elementarbereich (2015)</v>
      </c>
      <c r="C58" s="804"/>
      <c r="D58" s="804"/>
      <c r="E58" s="599">
        <f ca="1">E57+1</f>
        <v>36</v>
      </c>
    </row>
    <row r="59" spans="1:5">
      <c r="A59" s="601"/>
      <c r="B59" s="601"/>
      <c r="C59" s="601"/>
      <c r="D59" s="601"/>
    </row>
    <row r="60" spans="1:5" s="598" customFormat="1" ht="19.5" customHeight="1">
      <c r="A60" s="602" t="s">
        <v>465</v>
      </c>
    </row>
    <row r="61" spans="1:5" s="600" customFormat="1" ht="12">
      <c r="A61" s="598" t="s">
        <v>510</v>
      </c>
      <c r="B61" s="804" t="str">
        <f ca="1">CONCATENATE("Verteilung der Anfänger im Tertiärbereich nach Fächergruppen in % (",RIGHT($A$2,4)-2,")")</f>
        <v>Verteilung der Anfänger im Tertiärbereich nach Fächergruppen in % (2015)</v>
      </c>
      <c r="C61" s="804"/>
      <c r="D61" s="804"/>
      <c r="E61" s="600">
        <f ca="1">E58+1</f>
        <v>37</v>
      </c>
    </row>
    <row r="62" spans="1:5" s="600" customFormat="1" ht="12">
      <c r="A62" s="598" t="s">
        <v>511</v>
      </c>
      <c r="B62" s="804" t="str">
        <f ca="1">CONCATENATE("Verteilung der Anfänger im Tertiärbereich nach Fächergruppen und Geschlecht in % (",RIGHT($A$2,4)-2,")")</f>
        <v>Verteilung der Anfänger im Tertiärbereich nach Fächergruppen und Geschlecht in % (2015)</v>
      </c>
      <c r="C62" s="804"/>
      <c r="D62" s="804"/>
      <c r="E62" s="600">
        <f ca="1">E61+1</f>
        <v>38</v>
      </c>
    </row>
    <row r="63" spans="1:5" s="599" customFormat="1" ht="12">
      <c r="A63" s="598" t="s">
        <v>509</v>
      </c>
      <c r="B63" s="804" t="str">
        <f ca="1">CONCATENATE("Anfängerquoten im Tertiärbereich nach ISCED-Stufen und Orientierung der Bildungsprogramme in % (",RIGHT($A$2,4)-2,")")</f>
        <v>Anfängerquoten im Tertiärbereich nach ISCED-Stufen und Orientierung der Bildungsprogramme in % (2015)</v>
      </c>
      <c r="C63" s="804"/>
      <c r="D63" s="804"/>
      <c r="E63" s="599">
        <f ca="1">E62+1</f>
        <v>39</v>
      </c>
    </row>
    <row r="64" spans="1:5" s="599" customFormat="1" ht="12">
      <c r="A64" s="598" t="s">
        <v>466</v>
      </c>
      <c r="B64" s="807" t="s">
        <v>467</v>
      </c>
      <c r="C64" s="807" t="s">
        <v>446</v>
      </c>
      <c r="D64" s="807"/>
    </row>
    <row r="65" spans="1:5" s="599" customFormat="1" ht="12">
      <c r="A65" s="598"/>
      <c r="B65" s="804" t="str">
        <f ca="1">CONCATENATE("    der Bildungsprogramme in % (2006, 2010, ",RIGHT($A$2,4)-2,")")</f>
        <v xml:space="preserve">    der Bildungsprogramme in % (2006, 2010, 2015)</v>
      </c>
      <c r="C65" s="804"/>
      <c r="D65" s="804"/>
      <c r="E65" s="599">
        <f ca="1">E63+1</f>
        <v>40</v>
      </c>
    </row>
    <row r="66" spans="1:5">
      <c r="A66" s="601"/>
      <c r="B66" s="601"/>
      <c r="C66" s="601"/>
      <c r="D66" s="601"/>
    </row>
    <row r="67" spans="1:5" s="598" customFormat="1" ht="19.5" customHeight="1">
      <c r="A67" s="602" t="s">
        <v>468</v>
      </c>
    </row>
    <row r="68" spans="1:5" s="599" customFormat="1" ht="12">
      <c r="A68" s="598" t="s">
        <v>469</v>
      </c>
      <c r="B68" s="804" t="str">
        <f ca="1">CONCATENATE("Internationale Studierende im Tertiärbereich nach ISCED-Stufen (",RIGHT($A$2,4)-2,")")</f>
        <v>Internationale Studierende im Tertiärbereich nach ISCED-Stufen (2015)</v>
      </c>
      <c r="C68" s="804"/>
      <c r="D68" s="804"/>
      <c r="E68" s="599">
        <f ca="1">E65+1</f>
        <v>41</v>
      </c>
    </row>
    <row r="69" spans="1:5" s="600" customFormat="1" ht="12">
      <c r="A69" s="598" t="s">
        <v>513</v>
      </c>
      <c r="B69" s="804" t="str">
        <f ca="1">CONCATENATE("Verteilung internationaler Studierender im Tertiärbereich nach Fächergruppen (",RIGHT($A$2,4)-2,")")</f>
        <v>Verteilung internationaler Studierender im Tertiärbereich nach Fächergruppen (2015)</v>
      </c>
      <c r="C69" s="804"/>
      <c r="D69" s="804"/>
      <c r="E69" s="600">
        <f ca="1">E68+1</f>
        <v>42</v>
      </c>
    </row>
    <row r="70" spans="1:5" s="599" customFormat="1" ht="12">
      <c r="A70" s="598" t="s">
        <v>470</v>
      </c>
      <c r="B70" s="807" t="s">
        <v>512</v>
      </c>
      <c r="C70" s="807"/>
      <c r="D70" s="807"/>
    </row>
    <row r="71" spans="1:5" s="600" customFormat="1" ht="12">
      <c r="A71" s="598"/>
      <c r="B71" s="804" t="str">
        <f ca="1">CONCATENATE("Herkunftsstaaten in % (",RIGHT($A$2,4)-2,")")</f>
        <v>Herkunftsstaaten in % (2015)</v>
      </c>
      <c r="C71" s="804"/>
      <c r="D71" s="804"/>
      <c r="E71" s="599">
        <f ca="1">E69+1</f>
        <v>43</v>
      </c>
    </row>
    <row r="72" spans="1:5">
      <c r="A72" s="601"/>
      <c r="B72" s="601"/>
      <c r="C72" s="601"/>
      <c r="D72" s="601"/>
    </row>
    <row r="73" spans="1:5" s="598" customFormat="1" ht="19.5" customHeight="1">
      <c r="A73" s="602" t="s">
        <v>471</v>
      </c>
    </row>
    <row r="74" spans="1:5" s="599" customFormat="1" ht="12">
      <c r="A74" s="598" t="s">
        <v>514</v>
      </c>
      <c r="B74" s="804" t="str">
        <f ca="1">CONCATENATE("Anteil 18- bis 24-Jähriger, die sich in Ausbildung bzw. nicht in Ausbildung befinden, nach Geschlecht in % (",RIGHT($A$2,4)-1,")")</f>
        <v>Anteil 18- bis 24-Jähriger, die sich in Ausbildung bzw. nicht in Ausbildung befinden, nach Geschlecht in % (2016)</v>
      </c>
      <c r="C74" s="804"/>
      <c r="D74" s="804"/>
      <c r="E74" s="599">
        <f ca="1">E71+1</f>
        <v>44</v>
      </c>
    </row>
    <row r="75" spans="1:5" s="599" customFormat="1" ht="12">
      <c r="A75" s="598" t="s">
        <v>472</v>
      </c>
      <c r="B75" s="807" t="str">
        <f ca="1">CONCATENATE("Anteil 15- bis 29-Jähriger, die sich in Ausbildung bzw. nicht in Ausbildung befinden, nach Geschlecht")</f>
        <v>Anteil 15- bis 29-Jähriger, die sich in Ausbildung bzw. nicht in Ausbildung befinden, nach Geschlecht</v>
      </c>
      <c r="C75" s="807"/>
      <c r="D75" s="807"/>
    </row>
    <row r="76" spans="1:5" s="599" customFormat="1" ht="12">
      <c r="A76" s="598"/>
      <c r="B76" s="804" t="str">
        <f ca="1">CONCATENATE("    in % (2005, 2010, ",RIGHT($A$2,4)-1,")")</f>
        <v xml:space="preserve">    in % (2005, 2010, 2016)</v>
      </c>
      <c r="C76" s="804"/>
      <c r="D76" s="804"/>
      <c r="E76" s="599">
        <f ca="1">E74+1</f>
        <v>45</v>
      </c>
    </row>
    <row r="77" spans="1:5" s="599" customFormat="1" ht="12">
      <c r="A77" s="598" t="s">
        <v>520</v>
      </c>
      <c r="B77" s="804" t="str">
        <f ca="1">CONCATENATE("Anteil der frühen Schulabgänger nach Geschlecht und Erwerbsbeteiligung (",RIGHT($A$2,4)-1,")")</f>
        <v>Anteil der frühen Schulabgänger nach Geschlecht und Erwerbsbeteiligung (2016)</v>
      </c>
      <c r="C77" s="804"/>
      <c r="D77" s="804"/>
      <c r="E77" s="599">
        <f ca="1">E76+1</f>
        <v>46</v>
      </c>
    </row>
    <row r="78" spans="1:5" s="600" customFormat="1" ht="12">
      <c r="A78" s="598" t="s">
        <v>515</v>
      </c>
      <c r="B78" s="804" t="str">
        <f ca="1">CONCATENATE("Zu erwartende Jahre in Ausbildung und nicht Ausbildung für 15- bis 29-Jährige (",RIGHT($A$2,4)-1,")")</f>
        <v>Zu erwartende Jahre in Ausbildung und nicht Ausbildung für 15- bis 29-Jährige (2016)</v>
      </c>
      <c r="C78" s="804"/>
      <c r="D78" s="804"/>
      <c r="E78" s="600">
        <f ca="1">E77+1</f>
        <v>47</v>
      </c>
    </row>
    <row r="79" spans="1:5">
      <c r="A79" s="601"/>
      <c r="B79" s="609"/>
      <c r="C79" s="601"/>
      <c r="D79" s="601"/>
    </row>
    <row r="80" spans="1:5" s="598" customFormat="1" ht="19.5" customHeight="1">
      <c r="A80" s="602" t="s">
        <v>473</v>
      </c>
    </row>
    <row r="81" spans="1:5" s="599" customFormat="1" ht="12">
      <c r="A81" s="598" t="s">
        <v>521</v>
      </c>
      <c r="B81" s="804" t="str">
        <f ca="1">CONCATENATE("Anteil der 25 bis 64-Jährigen, die am lebenslangen Lernen teilnehmen, nach Geschlecht in % (",RIGHT($A$2,4)-1,")")</f>
        <v>Anteil der 25 bis 64-Jährigen, die am lebenslangen Lernen teilnehmen, nach Geschlecht in % (2016)</v>
      </c>
      <c r="C81" s="804"/>
      <c r="D81" s="804"/>
      <c r="E81" s="599">
        <f ca="1">E78+1</f>
        <v>48</v>
      </c>
    </row>
    <row r="82" spans="1:5" ht="19.5" customHeight="1">
      <c r="A82" s="570"/>
      <c r="B82" s="806"/>
      <c r="C82" s="806"/>
      <c r="D82" s="806"/>
    </row>
    <row r="83" spans="1:5" s="607" customFormat="1" ht="19.5" customHeight="1">
      <c r="A83" s="606" t="s">
        <v>474</v>
      </c>
    </row>
    <row r="84" spans="1:5" s="596" customFormat="1" ht="19.5" customHeight="1">
      <c r="A84" s="595" t="s">
        <v>475</v>
      </c>
    </row>
    <row r="85" spans="1:5" s="599" customFormat="1" ht="12">
      <c r="A85" s="598" t="s">
        <v>476</v>
      </c>
      <c r="B85" s="807" t="s">
        <v>385</v>
      </c>
      <c r="C85" s="807"/>
      <c r="D85" s="807"/>
    </row>
    <row r="86" spans="1:5" s="600" customFormat="1" ht="12">
      <c r="A86" s="598"/>
      <c r="B86" s="804" t="str">
        <f ca="1">CONCATENATE("    und Bildungsbereich (",RIGHT($A$2,4)-2,")")</f>
        <v xml:space="preserve">    und Bildungsbereich (2015)</v>
      </c>
      <c r="C86" s="804"/>
      <c r="D86" s="804"/>
      <c r="E86" s="600">
        <f ca="1">E81+1</f>
        <v>49</v>
      </c>
    </row>
    <row r="87" spans="1:5" s="599" customFormat="1" ht="12">
      <c r="A87" s="598" t="s">
        <v>477</v>
      </c>
      <c r="B87" s="804" t="str">
        <f ca="1">CONCATENATE("Relation Schüler/Studierende zu Lehrkräften nach Bildungsbereichen (",RIGHT($A$2,4)-2,")")</f>
        <v>Relation Schüler/Studierende zu Lehrkräften nach Bildungsbereichen (2015)</v>
      </c>
      <c r="C87" s="804"/>
      <c r="D87" s="804"/>
      <c r="E87" s="599">
        <f ca="1">E86+1</f>
        <v>50</v>
      </c>
    </row>
    <row r="88" spans="1:5">
      <c r="A88" s="601"/>
      <c r="B88" s="610"/>
    </row>
    <row r="89" spans="1:5" s="598" customFormat="1" ht="19.5" customHeight="1">
      <c r="A89" s="602" t="s">
        <v>478</v>
      </c>
      <c r="B89" s="611"/>
    </row>
    <row r="90" spans="1:5" s="599" customFormat="1" ht="12">
      <c r="A90" s="598" t="s">
        <v>479</v>
      </c>
      <c r="B90" s="804" t="str">
        <f ca="1">CONCATENATE("Altersverteilung der Lehrkräfte im Primarbereich, Sekundarbereich I und Sekundarbereich II in % (",RIGHT($A$2,4)-2,")")</f>
        <v>Altersverteilung der Lehrkräfte im Primarbereich, Sekundarbereich I und Sekundarbereich II in % (2015)</v>
      </c>
      <c r="C90" s="804"/>
      <c r="D90" s="804"/>
      <c r="E90" s="599">
        <f ca="1">E87+1</f>
        <v>51</v>
      </c>
    </row>
    <row r="91" spans="1:5" s="600" customFormat="1" ht="12">
      <c r="A91" s="598" t="s">
        <v>516</v>
      </c>
      <c r="B91" s="804" t="str">
        <f ca="1">CONCATENATE("Anteil weiblicher Lehrkräfte nach Bildungsbereichen in % (",RIGHT($A$2,4)-2,")")</f>
        <v>Anteil weiblicher Lehrkräfte nach Bildungsbereichen in % (2015)</v>
      </c>
      <c r="C91" s="804"/>
      <c r="D91" s="804"/>
      <c r="E91" s="600">
        <f ca="1">E90+1</f>
        <v>52</v>
      </c>
    </row>
    <row r="92" spans="1:5" s="599" customFormat="1" ht="12">
      <c r="A92" s="598" t="s">
        <v>480</v>
      </c>
      <c r="B92" s="804" t="str">
        <f ca="1">CONCATENATE("Anteil weiblicher Lehrkräfte nach Altersgruppen in % (",RIGHT($A$2,4)-2,")")</f>
        <v>Anteil weiblicher Lehrkräfte nach Altersgruppen in % (2015)</v>
      </c>
      <c r="C92" s="804"/>
      <c r="D92" s="804"/>
      <c r="E92" s="599">
        <f ca="1">E91+1</f>
        <v>53</v>
      </c>
    </row>
    <row r="94" spans="1:5">
      <c r="A94" s="805" t="s">
        <v>557</v>
      </c>
      <c r="B94" s="805"/>
      <c r="C94" s="805"/>
      <c r="D94" s="805"/>
      <c r="E94" s="599">
        <v>54</v>
      </c>
    </row>
  </sheetData>
  <mergeCells count="60">
    <mergeCell ref="B24:D24"/>
    <mergeCell ref="B27:D27"/>
    <mergeCell ref="B28:D28"/>
    <mergeCell ref="B15:D15"/>
    <mergeCell ref="B16:D16"/>
    <mergeCell ref="B17:D17"/>
    <mergeCell ref="B18:D18"/>
    <mergeCell ref="B22:D22"/>
    <mergeCell ref="B48:D48"/>
    <mergeCell ref="B52:D52"/>
    <mergeCell ref="B53:D53"/>
    <mergeCell ref="B8:D8"/>
    <mergeCell ref="B9:D9"/>
    <mergeCell ref="B11:D11"/>
    <mergeCell ref="B12:D12"/>
    <mergeCell ref="B13:D13"/>
    <mergeCell ref="B19:D19"/>
    <mergeCell ref="B10:D10"/>
    <mergeCell ref="B23:D23"/>
    <mergeCell ref="B32:D32"/>
    <mergeCell ref="B31:D31"/>
    <mergeCell ref="B29:D29"/>
    <mergeCell ref="B14:D14"/>
    <mergeCell ref="B45:D45"/>
    <mergeCell ref="B30:D30"/>
    <mergeCell ref="B38:D38"/>
    <mergeCell ref="B39:D39"/>
    <mergeCell ref="B43:D43"/>
    <mergeCell ref="B44:D44"/>
    <mergeCell ref="B33:D33"/>
    <mergeCell ref="B34:D34"/>
    <mergeCell ref="B35:D35"/>
    <mergeCell ref="B36:D36"/>
    <mergeCell ref="B37:D37"/>
    <mergeCell ref="B54:D54"/>
    <mergeCell ref="B76:D76"/>
    <mergeCell ref="B58:D58"/>
    <mergeCell ref="B63:D63"/>
    <mergeCell ref="B62:D62"/>
    <mergeCell ref="B64:D64"/>
    <mergeCell ref="B65:D65"/>
    <mergeCell ref="B68:D68"/>
    <mergeCell ref="B61:D61"/>
    <mergeCell ref="B71:D71"/>
    <mergeCell ref="B69:D69"/>
    <mergeCell ref="B70:D70"/>
    <mergeCell ref="B74:D74"/>
    <mergeCell ref="B75:D75"/>
    <mergeCell ref="B57:D57"/>
    <mergeCell ref="B90:D90"/>
    <mergeCell ref="B92:D92"/>
    <mergeCell ref="A94:D94"/>
    <mergeCell ref="B77:D77"/>
    <mergeCell ref="B81:D81"/>
    <mergeCell ref="B82:D82"/>
    <mergeCell ref="B85:D85"/>
    <mergeCell ref="B87:D87"/>
    <mergeCell ref="B78:D78"/>
    <mergeCell ref="B86:D86"/>
    <mergeCell ref="B91:D91"/>
  </mergeCells>
  <hyperlinks>
    <hyperlink ref="B15" location="'Tab_A1-2a'!A1" display="Bevölkerung mit mindestens einem Abschluss des Sekundarbereichs II nach Altersgruppen (2007)"/>
    <hyperlink ref="C15" location="'Tab_A1-2b'!A1" display="nach Geschlecht"/>
    <hyperlink ref="B11" location="'Tab_A1-3a'!A1" display="Bevölkerung mit einem Abschluss im Tertiärbereich nach Altersgruppen (2007)"/>
    <hyperlink ref="B17" location="'Tab_A1-2a'!A1" display="Bevölkerung mit mindestens einem Abschluss des Sekundarbereichs II nach Altersgruppen (2007)"/>
    <hyperlink ref="C17" location="'Tab_A1-2b'!A1" display="nach Geschlecht"/>
    <hyperlink ref="B12" location="'Tab_A1-3a'!A1" display="Bevölkerung mit einem Abschluss im Tertiärbereich nach Altersgruppen (2007)"/>
    <hyperlink ref="B22" location="'Tab_A1-3a'!A1" display="Bevölkerung mit einem Abschluss im Tertiärbereich nach Altersgruppen (2007)"/>
    <hyperlink ref="B28" location="'Tab_A1-3a'!A1" display="Bevölkerung mit einem Abschluss im Tertiärbereich nach Altersgruppen (2007)"/>
    <hyperlink ref="B27" location="'Tab_A1-3a'!A1" display="Bevölkerung mit einem Abschluss im Tertiärbereich nach Altersgruppen (2007)"/>
    <hyperlink ref="B30" location="'Tab_A1-3a'!A1" display="Bevölkerung mit einem Abschluss im Tertiärbereich nach Altersgruppen (2007)"/>
    <hyperlink ref="B29" location="'Tab_A1-3a'!A1" display="Bevölkerung mit einem Abschluss im Tertiärbereich nach Altersgruppen (2007)"/>
    <hyperlink ref="B43" location="'Tab_A1-3a'!A1" display="Bevölkerung mit einem Abschluss im Tertiärbereich nach Altersgruppen (2007)"/>
    <hyperlink ref="B44" location="'Tab_A1-3a'!A1" display="Bevölkerung mit einem Abschluss im Tertiärbereich nach Altersgruppen (2007)"/>
    <hyperlink ref="B45" location="'Tab_A1-3a'!A1" display="Bevölkerung mit einem Abschluss im Tertiärbereich nach Altersgruppen (2007)"/>
    <hyperlink ref="B52" location="'Tab_A1-3a'!A1" display="Bevölkerung mit einem Abschluss im Tertiärbereich nach Altersgruppen (2007)"/>
    <hyperlink ref="B53" location="'Tab_A1-3a'!A1" display="Bevölkerung mit einem Abschluss im Tertiärbereich nach Altersgruppen (2007)"/>
    <hyperlink ref="B54" location="'Tab_A1-3a'!A1" display="Bevölkerung mit einem Abschluss im Tertiärbereich nach Altersgruppen (2007)"/>
    <hyperlink ref="B57" location="'Tab_A1-3a'!A1" display="Bevölkerung mit einem Abschluss im Tertiärbereich nach Altersgruppen (2007)"/>
    <hyperlink ref="B58" location="'Tab_A1-3a'!A1" display="Bevölkerung mit einem Abschluss im Tertiärbereich nach Altersgruppen (2007)"/>
    <hyperlink ref="B85" location="'Tab_A1-3a'!A1" display="Bevölkerung mit einem Abschluss im Tertiärbereich nach Altersgruppen (2007)"/>
    <hyperlink ref="B90" location="'Tab_A1-3a'!A1" display="Bevölkerung mit einem Abschluss im Tertiärbereich nach Altersgruppen (2007)"/>
    <hyperlink ref="B92" location="'Tab_A1-3a'!A1" display="Bevölkerung mit einem Abschluss im Tertiärbereich nach Altersgruppen (2007)"/>
    <hyperlink ref="B8:D8" location="'Tab_A1-1a'!A1" display="'Tab_A1-1a'!A1"/>
    <hyperlink ref="B9:D9" location="'Tab_1-1b'!A1" display="'Tab_1-1b'!A1"/>
    <hyperlink ref="B16:D16" location="'Tab_A1-7a'!A1" display="'Tab_A1-7a'!A1"/>
    <hyperlink ref="B17:D17" location="'Tab_A1-7b'!A1" display="Bevölkerung mit mindestens einem Abschluss des Sekundarbereichs II"/>
    <hyperlink ref="B18:D18" location="'Tab_A1-7b'!A1" display="'Tab_A1-7b'!A1"/>
    <hyperlink ref="B12:D12" location="'Tab_A1-4b'!A1" display="'Tab_A1-4b'!A1"/>
    <hyperlink ref="B22:D22" location="'Tab_A3-1a'!A1" display="'Tab_A3-1a'!A1"/>
    <hyperlink ref="B28:D28" location="'Tab_A5-1b'!A1" display="'Tab_A5-1b'!A1"/>
    <hyperlink ref="B27:D27" location="'Tab_A5-1a'!A1" display="'Tab_A5-1a'!A1"/>
    <hyperlink ref="B30:D30" location="'Tab_A5-2b'!A1" display="'Tab_A5-2b'!A1"/>
    <hyperlink ref="B29:D29" location="'Tab_A5-2a'!A1" display="'Tab_A5-2a'!A1"/>
    <hyperlink ref="B43:D43" location="'Tab_B1-1'!A1" display="'Tab_B1-1'!A1"/>
    <hyperlink ref="B44:D44" location="'Tab_B1-4'!A1" display="Jährliche Ausgaben für Bildungseinrichtungen pro Schüler/Studierenden"/>
    <hyperlink ref="B45:D45" location="'Tab_B1-5'!A1" display="'Tab_B1-5'!A1"/>
    <hyperlink ref="B52:D52" location="'Tab_C1-1'!A1" display="'Tab_C1-1'!A1"/>
    <hyperlink ref="B53:D53" location="'Tab_C1-2'!A1" display="'Tab_C1-2'!A1"/>
    <hyperlink ref="B54:D54" location="'Tab_C1-4'!A1" display="'Tab_C1-4'!A1"/>
    <hyperlink ref="B57:D57" location="'Tab_C2-1'!A1" display="'Tab_C2-1'!A1"/>
    <hyperlink ref="B58:D58" location="'Tab_C2-2'!A1" display="'Tab_C2-2'!A1"/>
    <hyperlink ref="B85:D85" location="'Tab_D2-1'!A1" display="'Tab_D2-1'!A1"/>
    <hyperlink ref="B90:D90" location="'Tab_D5-1'!A1" display="=VERKETTEN(&quot;Altersverteilung der Lehrkräfte im Primarbereich und im Sekundarbereich I in % (&quot;;RECHTS($A$1;4)-2;&quot;)&quot;)"/>
    <hyperlink ref="B92:D92" location="'Tab_D5-3'!A1" display="'Tab_D5-3'!A1"/>
    <hyperlink ref="B13" location="'Tab_A1-3a'!A1" display="Bevölkerung mit einem Abschluss im Tertiärbereich nach Altersgruppen (2007)"/>
    <hyperlink ref="B13:D13" location="'Tab_A1-4_EU'!A1" display="Bevölkerung im Alter von 30 bis 34 Jahren mit einem Abschluss"/>
    <hyperlink ref="B14:D14" location="'Tab_A1-4_EU'!A1" display="    im Tertiärbereich nach Geschlecht in % (2016)"/>
    <hyperlink ref="B24" location="'Tab_A1-3a'!A1" display="Bevölkerung mit einem Abschluss im Tertiärbereich nach Altersgruppen (2007)"/>
    <hyperlink ref="B24:D24" location="'Tab_A3-3'!A1" display="'Tab_A3-3'!A1"/>
    <hyperlink ref="B38" location="'Tab_A1-3a'!A1" display="Bevölkerung mit einem Abschluss im Tertiärbereich nach Altersgruppen (2007)"/>
    <hyperlink ref="B38:D38" location="'Tab_A5-7'!A1" display="Erwerbsstatus der Bevölkerung mit einem Abschluss in ISCED 3/4 nach Ausrichtung des"/>
    <hyperlink ref="B39:D39" location="'Tab_A5-7'!A1" display="'Tab_A5-7'!A1"/>
    <hyperlink ref="B63:D63" location="'Tab_C3-3'!A1" display="'Tab_C3-3'!A1"/>
    <hyperlink ref="B68" location="'Tab_A1-3a'!A1" display="Bevölkerung mit einem Abschluss im Tertiärbereich nach Altersgruppen (2007)"/>
    <hyperlink ref="B68:D68" location="'Tab_C4-1'!A1" display="=VERKETTEN(&quot;Gesamtzahl und Verteilung internationaler Studierender im Tertiärbereich A (&quot;;RECHTS($A$1;4)-2;&quot;)&quot;)"/>
    <hyperlink ref="B70" location="'Tab_A1-3a'!A1" display="Bevölkerung mit einem Abschluss im Tertiärbereich nach Altersgruppen (2007)"/>
    <hyperlink ref="B70:D70" location="'Tab_C4-4'!A1" display="'Tab_C4-4'!A1"/>
    <hyperlink ref="B77" location="'Tab_A1-3a'!A1" display="Bevölkerung mit einem Abschluss im Tertiärbereich nach Altersgruppen (2007)"/>
    <hyperlink ref="B77:D77" location="'Tab_C5-2EU'!A1" display="=VERKETTEN(&quot;Anteil der frühen Schulabgänger nach Geschlecht sowie nach Erwerbsstatus (&quot;;RECHTS($A$1;4)-2;&quot;)&quot;)"/>
    <hyperlink ref="A1:B1" location="Titel!A1" display="Zum Titelblatt"/>
    <hyperlink ref="B15:D15" location="'Tab_A1-7a'!A1" display="Bevölkerung mit mindestens einem Abschluss des Sekundarbereichs II"/>
    <hyperlink ref="B11:D11" location="'Tab_A1-4a'!A1" display="'Tab_A1-4a'!A1"/>
    <hyperlink ref="B64" location="'Tab_A1-2a'!A1" display="Bevölkerung mit mindestens einem Abschluss des Sekundarbereichs II nach Altersgruppen (2007)"/>
    <hyperlink ref="C64" location="'Tab_A1-2b'!A1" display="nach Geschlecht"/>
    <hyperlink ref="B64:D64" location="'Tab_C3-4'!A1" display="Entwicklung der Anfängerquoten im Tertiärbereich nach ISCED-Stufen und Orientierung"/>
    <hyperlink ref="B65" location="'Tab_A1-3a'!A1" display="Bevölkerung mit einem Abschluss im Tertiärbereich nach Altersgruppen (2007)"/>
    <hyperlink ref="B65:D65" location="'Tab_C3-4'!A1" display="'Tab_C3-4'!A1"/>
    <hyperlink ref="B76" location="'Tab_A1-3a'!A1" display="Bevölkerung mit einem Abschluss im Tertiärbereich nach Altersgruppen (2007)"/>
    <hyperlink ref="B76:D76" location="'Tab_C5-2'!A1" display="'Tab_C5-2'!A1"/>
    <hyperlink ref="B19" location="'Tab_A1-3a'!A1" display="Bevölkerung mit einem Abschluss im Tertiärbereich nach Altersgruppen (2007)"/>
    <hyperlink ref="B19:D19" location="'Tab_A1-8'!A1" display="Entwicklung des Bildungsstandes der 25- bis 64-Jährigen (2005, 2010, 2014 bis 2016)"/>
    <hyperlink ref="B10:D10" location="'Tab_A1-3'!A1" display="'Tab_A1-3'!A1"/>
    <hyperlink ref="B23" location="'Tab_A1-3a'!A1" display="Bevölkerung mit einem Abschluss im Tertiärbereich nach Altersgruppen (2007)"/>
    <hyperlink ref="B23:D23" location="'Tab_A3-1b'!A1" display="'Tab_A3-1b'!A1"/>
    <hyperlink ref="B32" location="'Tab_A1-3a'!A1" display="Bevölkerung mit einem Abschluss im Tertiärbereich nach Altersgruppen (2007)"/>
    <hyperlink ref="B32:D32" location="'Tab_A5-3'!A1" display="'Tab_A5-3'!A1"/>
    <hyperlink ref="B34" location="'Tab_A1-3a'!A1" display="Bevölkerung mit einem Abschluss im Tertiärbereich nach Altersgruppen (2007)"/>
    <hyperlink ref="B33" location="'Tab_A1-3a'!A1" display="Bevölkerung mit einem Abschluss im Tertiärbereich nach Altersgruppen (2007)"/>
    <hyperlink ref="B34:D34" location="'Tab_A5-4b'!A1" display="'Tab_A5-4b'!A1"/>
    <hyperlink ref="B33:D33" location="'Tab_A5-4a'!A1" display="'Tab_A5-4a'!A1"/>
    <hyperlink ref="B36" location="'Tab_A1-3a'!A1" display="Bevölkerung mit einem Abschluss im Tertiärbereich nach Altersgruppen (2007)"/>
    <hyperlink ref="B35" location="'Tab_A1-3a'!A1" display="Bevölkerung mit einem Abschluss im Tertiärbereich nach Altersgruppen (2007)"/>
    <hyperlink ref="B36:D36" location="'Tab_A5-5b'!A1" display="'Tab_A5-5b'!A1"/>
    <hyperlink ref="B35:D35" location="'Tab_A5-5a'!A1" display="'Tab_A5-5a'!A1"/>
    <hyperlink ref="B31" location="'Tab_A1-3a'!A1" display="Bevölkerung mit einem Abschluss im Tertiärbereich nach Altersgruppen (2007)"/>
    <hyperlink ref="B31:D31" location="'Tab_A5-2c'!A1" display="'Tab_A5-2c'!A1"/>
    <hyperlink ref="B37" location="'Tab_A1-3a'!A1" display="Bevölkerung mit einem Abschluss im Tertiärbereich nach Altersgruppen (2007)"/>
    <hyperlink ref="B37:D37" location="'Tab_A5-5c'!A1" display="'Tab_A5-5c'!A1"/>
    <hyperlink ref="B48" location="'Tab_A1-3a'!A1" display="Bevölkerung mit einem Abschluss im Tertiärbereich nach Altersgruppen (2007)"/>
    <hyperlink ref="B48:D48" location="'Tab_B2-1'!A1" display="'Tab_B2-1'!A1"/>
    <hyperlink ref="B61:D61" location="'Tab_C3-1a'!A1" display="'Tab_C3-1a'!A1"/>
    <hyperlink ref="B62:D62" location="'Tab_C3-1b'!A1" display="'Tab_C3-1b'!A1"/>
    <hyperlink ref="B71" location="'Tab_A1-3a'!A1" display="Bevölkerung mit einem Abschluss im Tertiärbereich nach Altersgruppen (2007)"/>
    <hyperlink ref="B71:D71" location="'Tab_C4-4'!A1" display="'Tab_C4-4'!A1"/>
    <hyperlink ref="B69" location="'Tab_A1-3a'!A1" display="Bevölkerung mit einem Abschluss im Tertiärbereich nach Altersgruppen (2007)"/>
    <hyperlink ref="B69:D69" location="'Tab_C4-2'!A1" display="'Tab_C4-2'!A1"/>
    <hyperlink ref="B74" location="'Tab_A1-3a'!A1" display="Bevölkerung mit einem Abschluss im Tertiärbereich nach Altersgruppen (2007)"/>
    <hyperlink ref="B74:D74" location="'Tab_C5-1'!A1" display="'Tab_C5-1'!A1"/>
    <hyperlink ref="B75:D75" location="'Tab_C5-2'!A1" display="'Tab_C5-2'!A1"/>
    <hyperlink ref="B75" location="'Tab_A1-3a'!A1" display="Bevölkerung mit einem Abschluss im Tertiärbereich nach Altersgruppen (2007)"/>
    <hyperlink ref="B78" location="'Tab_A1-3a'!A1" display="Bevölkerung mit einem Abschluss im Tertiärbereich nach Altersgruppen (2007)"/>
    <hyperlink ref="B78:D78" location="'Tab_C5-3'!A1" display="'Tab_C5-3'!A1"/>
    <hyperlink ref="B81" location="'Tab_A1-3a'!A1" display="Bevölkerung mit einem Abschluss im Tertiärbereich nach Altersgruppen (2007)"/>
    <hyperlink ref="B81:D81" location="'Tab_C6-EU'!A1" display="'Tab_C6-EU'!A1"/>
    <hyperlink ref="B86" location="'Tab_A1-3a'!A1" display="Bevölkerung mit einem Abschluss im Tertiärbereich nach Altersgruppen (2007)"/>
    <hyperlink ref="B86:D86" location="'Tab_D2-1'!A1" display="'Tab_D2-1'!A1"/>
    <hyperlink ref="B87" location="'Tab_A1-3a'!A1" display="Bevölkerung mit einem Abschluss im Tertiärbereich nach Altersgruppen (2007)"/>
    <hyperlink ref="B87:D87" location="'Tab_D2-2'!A1" display="'Tab_D2-2'!A1"/>
    <hyperlink ref="B91" location="'Tab_A1-3a'!A1" display="Bevölkerung mit einem Abschluss im Tertiärbereich nach Altersgruppen (2007)"/>
    <hyperlink ref="B91:D91" location="'Tab_D5-2'!A1" display="'Tab_D5-2'!A1"/>
    <hyperlink ref="A94:D94" location="Adressen!A1" display="Adressen der Statistischen Ämter des Bundes und der Länder ……………………………………………………………………………………….."/>
  </hyperlinks>
  <pageMargins left="0.59055118110236227" right="0.39370078740157483" top="0.59055118110236227" bottom="0.59055118110236227" header="0" footer="0"/>
  <pageSetup paperSize="9" scale="80" fitToHeight="2" orientation="portrait" horizontalDpi="1200" verticalDpi="1200" r:id="rId1"/>
  <headerFooter differentOddEven="1" alignWithMargins="0">
    <oddHeader>&amp;C&amp;8-3-</oddHeader>
    <oddFooter>&amp;C&amp;8Statistische Ämter des Bundes und der Länder, Internationale Bildungsindikatoren, 2017</oddFooter>
    <evenHeader>&amp;C&amp;8-4-</evenHeader>
    <evenFooter>&amp;C&amp;8Statistische Ämter des Bundes und der Länder, Internationale Bildungsindikatoren, 2017</evenFooter>
  </headerFooter>
  <rowBreaks count="1" manualBreakCount="1">
    <brk id="49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zoomScaleNormal="100" zoomScaleSheetLayoutView="75" workbookViewId="0">
      <pane xSplit="1" ySplit="7" topLeftCell="B8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2.75"/>
  <cols>
    <col min="1" max="1" width="24" style="74" customWidth="1"/>
    <col min="2" max="4" width="25.7109375" style="74" customWidth="1"/>
    <col min="5" max="16384" width="11.42578125" style="75"/>
  </cols>
  <sheetData>
    <row r="1" spans="1:4">
      <c r="A1" s="569" t="s">
        <v>421</v>
      </c>
      <c r="D1" s="245"/>
    </row>
    <row r="2" spans="1:4">
      <c r="D2" s="245"/>
    </row>
    <row r="3" spans="1:4" ht="15.75" customHeight="1">
      <c r="A3" s="225" t="s">
        <v>177</v>
      </c>
    </row>
    <row r="4" spans="1:4" ht="15" customHeight="1">
      <c r="A4" s="76" t="s">
        <v>178</v>
      </c>
    </row>
    <row r="6" spans="1:4" s="226" customFormat="1" ht="38.25">
      <c r="A6" s="12"/>
      <c r="B6" s="45" t="s">
        <v>179</v>
      </c>
      <c r="C6" s="13" t="s">
        <v>180</v>
      </c>
      <c r="D6" s="45" t="s">
        <v>556</v>
      </c>
    </row>
    <row r="7" spans="1:4" s="227" customFormat="1">
      <c r="A7" s="230" t="s">
        <v>17</v>
      </c>
      <c r="B7" s="222" t="s">
        <v>181</v>
      </c>
      <c r="C7" s="222" t="s">
        <v>48</v>
      </c>
      <c r="D7" s="222" t="s">
        <v>166</v>
      </c>
    </row>
    <row r="8" spans="1:4" ht="15" customHeight="1">
      <c r="A8" s="233" t="s">
        <v>2</v>
      </c>
      <c r="B8" s="203">
        <v>2.8884298369607397</v>
      </c>
      <c r="C8" s="203">
        <v>1.2319180986525946</v>
      </c>
      <c r="D8" s="203">
        <v>4.1203479356133341</v>
      </c>
    </row>
    <row r="9" spans="1:4" ht="15" customHeight="1">
      <c r="A9" s="235" t="s">
        <v>1</v>
      </c>
      <c r="B9" s="254">
        <v>2.9966841469237013</v>
      </c>
      <c r="C9" s="254">
        <v>1.0141836174091747</v>
      </c>
      <c r="D9" s="254">
        <v>4.0108677643328763</v>
      </c>
    </row>
    <row r="10" spans="1:4" ht="15" customHeight="1">
      <c r="A10" s="233" t="s">
        <v>3</v>
      </c>
      <c r="B10" s="203">
        <v>3.2693144894694735</v>
      </c>
      <c r="C10" s="203">
        <v>2.0225555155763977</v>
      </c>
      <c r="D10" s="203">
        <v>5.2918700050458716</v>
      </c>
    </row>
    <row r="11" spans="1:4" ht="15" customHeight="1">
      <c r="A11" s="235" t="s">
        <v>4</v>
      </c>
      <c r="B11" s="254">
        <v>3.3291281422930039</v>
      </c>
      <c r="C11" s="254">
        <v>0.98462903510972755</v>
      </c>
      <c r="D11" s="254">
        <v>4.3137571774027315</v>
      </c>
    </row>
    <row r="12" spans="1:4" ht="15" customHeight="1">
      <c r="A12" s="233" t="s">
        <v>5</v>
      </c>
      <c r="B12" s="203">
        <v>2.5010266747659697</v>
      </c>
      <c r="C12" s="203">
        <v>1.664438654516941</v>
      </c>
      <c r="D12" s="203">
        <v>4.1654653292829105</v>
      </c>
    </row>
    <row r="13" spans="1:4" ht="15" customHeight="1">
      <c r="A13" s="235" t="s">
        <v>6</v>
      </c>
      <c r="B13" s="254">
        <v>1.9233937772390071</v>
      </c>
      <c r="C13" s="254">
        <v>1.2745520071124419</v>
      </c>
      <c r="D13" s="254">
        <v>3.1979457843514489</v>
      </c>
    </row>
    <row r="14" spans="1:4" ht="15" customHeight="1">
      <c r="A14" s="233" t="s">
        <v>7</v>
      </c>
      <c r="B14" s="203">
        <v>2.7017572284950853</v>
      </c>
      <c r="C14" s="203">
        <v>1.1159818243526587</v>
      </c>
      <c r="D14" s="203">
        <v>3.817739052847744</v>
      </c>
    </row>
    <row r="15" spans="1:4" ht="15" customHeight="1">
      <c r="A15" s="235" t="s">
        <v>8</v>
      </c>
      <c r="B15" s="254">
        <v>3.547357525338235</v>
      </c>
      <c r="C15" s="254">
        <v>1.549961757958525</v>
      </c>
      <c r="D15" s="254">
        <v>5.0973192832967609</v>
      </c>
    </row>
    <row r="16" spans="1:4" ht="15" customHeight="1">
      <c r="A16" s="233" t="s">
        <v>9</v>
      </c>
      <c r="B16" s="203">
        <v>3.6560027745543513</v>
      </c>
      <c r="C16" s="203">
        <v>1.259526616658484</v>
      </c>
      <c r="D16" s="203">
        <v>4.9155293912128348</v>
      </c>
    </row>
    <row r="17" spans="1:4" ht="15" customHeight="1">
      <c r="A17" s="235" t="s">
        <v>10</v>
      </c>
      <c r="B17" s="254">
        <v>3.0147093073820552</v>
      </c>
      <c r="C17" s="254">
        <v>1.2558057754249734</v>
      </c>
      <c r="D17" s="254">
        <v>4.2705150828070284</v>
      </c>
    </row>
    <row r="18" spans="1:4" ht="15" customHeight="1">
      <c r="A18" s="233" t="s">
        <v>11</v>
      </c>
      <c r="B18" s="203">
        <v>3.3404811290877285</v>
      </c>
      <c r="C18" s="203">
        <v>1.0604775262389843</v>
      </c>
      <c r="D18" s="203">
        <v>4.4009586553267139</v>
      </c>
    </row>
    <row r="19" spans="1:4" ht="15" customHeight="1">
      <c r="A19" s="235" t="s">
        <v>12</v>
      </c>
      <c r="B19" s="254">
        <v>2.9820472494869388</v>
      </c>
      <c r="C19" s="254">
        <v>1.0949531701057567</v>
      </c>
      <c r="D19" s="254">
        <v>4.0770004195926957</v>
      </c>
    </row>
    <row r="20" spans="1:4" ht="15" customHeight="1">
      <c r="A20" s="233" t="s">
        <v>13</v>
      </c>
      <c r="B20" s="203">
        <v>3.225772448464542</v>
      </c>
      <c r="C20" s="203">
        <v>1.7002098025408072</v>
      </c>
      <c r="D20" s="203">
        <v>4.9259822510053493</v>
      </c>
    </row>
    <row r="21" spans="1:4" ht="15" customHeight="1">
      <c r="A21" s="235" t="s">
        <v>14</v>
      </c>
      <c r="B21" s="254">
        <v>3.6736292862273618</v>
      </c>
      <c r="C21" s="254">
        <v>1.2588067281194815</v>
      </c>
      <c r="D21" s="254">
        <v>4.9324360143468429</v>
      </c>
    </row>
    <row r="22" spans="1:4" ht="15" customHeight="1">
      <c r="A22" s="233" t="s">
        <v>15</v>
      </c>
      <c r="B22" s="203">
        <v>3.4757830561208332</v>
      </c>
      <c r="C22" s="203">
        <v>0.88277924405855779</v>
      </c>
      <c r="D22" s="203">
        <v>4.3585623001793907</v>
      </c>
    </row>
    <row r="23" spans="1:4" ht="15" customHeight="1">
      <c r="A23" s="235" t="s">
        <v>16</v>
      </c>
      <c r="B23" s="254">
        <v>3.8905357779191045</v>
      </c>
      <c r="C23" s="254">
        <v>1.4769286069996899</v>
      </c>
      <c r="D23" s="254">
        <v>5.3674643849187946</v>
      </c>
    </row>
    <row r="24" spans="1:4" ht="15" customHeight="1">
      <c r="A24" s="237" t="s">
        <v>0</v>
      </c>
      <c r="B24" s="205">
        <v>3.0651885608656135</v>
      </c>
      <c r="C24" s="205">
        <v>1.2301168742741826</v>
      </c>
      <c r="D24" s="205">
        <v>4.2953054351397961</v>
      </c>
    </row>
    <row r="25" spans="1:4" ht="15" customHeight="1">
      <c r="A25" s="237" t="s">
        <v>26</v>
      </c>
      <c r="B25" s="102">
        <v>3.6765937537082829</v>
      </c>
      <c r="C25" s="102">
        <v>1.5438693016122869</v>
      </c>
      <c r="D25" s="102">
        <v>5.1850655884681816</v>
      </c>
    </row>
    <row r="26" spans="1:4">
      <c r="B26" s="47"/>
      <c r="C26" s="255"/>
      <c r="D26" s="255"/>
    </row>
    <row r="27" spans="1:4" s="86" customFormat="1">
      <c r="A27" s="1" t="s">
        <v>182</v>
      </c>
      <c r="B27" s="47"/>
      <c r="C27" s="74"/>
      <c r="D27" s="74"/>
    </row>
    <row r="28" spans="1:4" s="86" customFormat="1">
      <c r="A28" s="74"/>
      <c r="B28" s="47"/>
      <c r="C28" s="74"/>
      <c r="D28" s="74"/>
    </row>
    <row r="29" spans="1:4" s="86" customFormat="1">
      <c r="A29" s="74"/>
      <c r="B29" s="47"/>
      <c r="C29" s="74"/>
      <c r="D29" s="74"/>
    </row>
    <row r="30" spans="1:4" s="629" customFormat="1">
      <c r="A30" s="706" t="s">
        <v>532</v>
      </c>
      <c r="B30" s="626"/>
      <c r="C30" s="616"/>
      <c r="D30" s="616"/>
    </row>
  </sheetData>
  <conditionalFormatting sqref="D25">
    <cfRule type="expression" dxfId="57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&amp;C-31-</oddHeader>
    <oddFooter>&amp;CStatistische Ämter des Bundes und der Länder, Internationale Bildungsindikatoren, 2017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8.7109375" defaultRowHeight="12.75"/>
  <cols>
    <col min="1" max="1" width="26.28515625" style="256" customWidth="1"/>
    <col min="2" max="2" width="15.28515625" style="256" customWidth="1"/>
    <col min="3" max="8" width="13" style="256" customWidth="1"/>
    <col min="9" max="9" width="14.85546875" style="256" customWidth="1"/>
    <col min="10" max="16384" width="8.7109375" style="258"/>
  </cols>
  <sheetData>
    <row r="1" spans="1:9">
      <c r="A1" s="569" t="s">
        <v>421</v>
      </c>
      <c r="I1" s="257"/>
    </row>
    <row r="2" spans="1:9">
      <c r="I2" s="257"/>
    </row>
    <row r="3" spans="1:9" ht="15.75" customHeight="1">
      <c r="A3" s="259" t="s">
        <v>183</v>
      </c>
    </row>
    <row r="4" spans="1:9" ht="15" customHeight="1">
      <c r="A4" s="260" t="s">
        <v>184</v>
      </c>
      <c r="B4" s="260"/>
      <c r="C4" s="260"/>
      <c r="D4" s="260"/>
      <c r="E4" s="260"/>
      <c r="F4" s="261"/>
      <c r="G4" s="261"/>
      <c r="H4" s="261"/>
      <c r="I4" s="261"/>
    </row>
    <row r="5" spans="1:9" ht="12" customHeight="1">
      <c r="A5" s="261" t="s">
        <v>185</v>
      </c>
      <c r="B5" s="261"/>
      <c r="C5" s="261"/>
      <c r="D5" s="261"/>
      <c r="E5" s="261"/>
      <c r="F5" s="261"/>
      <c r="G5" s="261"/>
      <c r="H5" s="261"/>
      <c r="I5" s="261"/>
    </row>
    <row r="6" spans="1:9">
      <c r="A6" s="261"/>
      <c r="B6" s="261"/>
      <c r="C6" s="261"/>
      <c r="D6" s="261"/>
      <c r="E6" s="261"/>
      <c r="F6" s="261"/>
      <c r="G6" s="261"/>
      <c r="H6" s="261"/>
      <c r="I6" s="261"/>
    </row>
    <row r="7" spans="1:9" ht="12.75" customHeight="1">
      <c r="A7" s="261"/>
      <c r="B7" s="826" t="s">
        <v>186</v>
      </c>
      <c r="C7" s="826" t="s">
        <v>187</v>
      </c>
      <c r="D7" s="262" t="s">
        <v>188</v>
      </c>
      <c r="E7" s="263"/>
      <c r="F7" s="263"/>
      <c r="G7" s="263"/>
      <c r="H7" s="263"/>
      <c r="I7" s="263"/>
    </row>
    <row r="8" spans="1:9" ht="63" customHeight="1">
      <c r="A8" s="264"/>
      <c r="B8" s="826"/>
      <c r="C8" s="826"/>
      <c r="D8" s="265" t="s">
        <v>189</v>
      </c>
      <c r="E8" s="265" t="s">
        <v>190</v>
      </c>
      <c r="F8" s="265" t="s">
        <v>191</v>
      </c>
      <c r="G8" s="265" t="s">
        <v>192</v>
      </c>
      <c r="H8" s="265" t="s">
        <v>193</v>
      </c>
      <c r="I8" s="265" t="s">
        <v>194</v>
      </c>
    </row>
    <row r="9" spans="1:9" ht="16.5" customHeight="1">
      <c r="A9" s="264" t="s">
        <v>17</v>
      </c>
      <c r="B9" s="826"/>
      <c r="C9" s="826"/>
      <c r="D9" s="720" t="s">
        <v>195</v>
      </c>
      <c r="E9" s="719"/>
      <c r="F9" s="719"/>
      <c r="G9" s="719"/>
      <c r="H9" s="719"/>
      <c r="I9" s="719"/>
    </row>
    <row r="10" spans="1:9" ht="15" customHeight="1">
      <c r="A10" s="266" t="s">
        <v>2</v>
      </c>
      <c r="B10" s="267">
        <v>15</v>
      </c>
      <c r="C10" s="268" t="s">
        <v>196</v>
      </c>
      <c r="D10" s="268">
        <v>99.373813303374277</v>
      </c>
      <c r="E10" s="268">
        <v>89.799115769339423</v>
      </c>
      <c r="F10" s="268">
        <v>49.895309443402844</v>
      </c>
      <c r="G10" s="268">
        <v>18.300130242979677</v>
      </c>
      <c r="H10" s="268">
        <v>2.2358727448150164</v>
      </c>
      <c r="I10" s="268">
        <v>8.3918314825268001E-2</v>
      </c>
    </row>
    <row r="11" spans="1:9" ht="15" customHeight="1">
      <c r="A11" s="269" t="s">
        <v>1</v>
      </c>
      <c r="B11" s="270">
        <v>15</v>
      </c>
      <c r="C11" s="271" t="s">
        <v>196</v>
      </c>
      <c r="D11" s="271">
        <v>98.013224394196513</v>
      </c>
      <c r="E11" s="271">
        <v>86.949163452807525</v>
      </c>
      <c r="F11" s="271">
        <v>42.20815434423168</v>
      </c>
      <c r="G11" s="271">
        <v>14.101865876843631</v>
      </c>
      <c r="H11" s="271">
        <v>2.0192681929991858</v>
      </c>
      <c r="I11" s="271">
        <v>0.13039400388860589</v>
      </c>
    </row>
    <row r="12" spans="1:9" ht="15" customHeight="1">
      <c r="A12" s="266" t="s">
        <v>3</v>
      </c>
      <c r="B12" s="267">
        <v>15</v>
      </c>
      <c r="C12" s="268" t="s">
        <v>196</v>
      </c>
      <c r="D12" s="268">
        <v>99.746953847872149</v>
      </c>
      <c r="E12" s="268">
        <v>87.544694821562274</v>
      </c>
      <c r="F12" s="268">
        <v>58.459847868012297</v>
      </c>
      <c r="G12" s="268">
        <v>22.361949819263664</v>
      </c>
      <c r="H12" s="268">
        <v>4.9758360573769105</v>
      </c>
      <c r="I12" s="268">
        <v>0.34479937984865661</v>
      </c>
    </row>
    <row r="13" spans="1:9" ht="15" customHeight="1">
      <c r="A13" s="269" t="s">
        <v>4</v>
      </c>
      <c r="B13" s="270">
        <v>14</v>
      </c>
      <c r="C13" s="271" t="s">
        <v>197</v>
      </c>
      <c r="D13" s="271">
        <v>97.783234263669655</v>
      </c>
      <c r="E13" s="271">
        <v>84.086657772138466</v>
      </c>
      <c r="F13" s="271">
        <v>42.300425653853296</v>
      </c>
      <c r="G13" s="271">
        <v>16.688834073058327</v>
      </c>
      <c r="H13" s="271">
        <v>3.5539815337047447</v>
      </c>
      <c r="I13" s="271">
        <v>0.14059964320394966</v>
      </c>
    </row>
    <row r="14" spans="1:9" ht="15" customHeight="1">
      <c r="A14" s="266" t="s">
        <v>198</v>
      </c>
      <c r="B14" s="267">
        <v>14</v>
      </c>
      <c r="C14" s="268" t="s">
        <v>199</v>
      </c>
      <c r="D14" s="268">
        <v>99.276153062709156</v>
      </c>
      <c r="E14" s="268">
        <v>95.955178083048636</v>
      </c>
      <c r="F14" s="268">
        <v>67.609571311314198</v>
      </c>
      <c r="G14" s="268">
        <v>27.454682602702292</v>
      </c>
      <c r="H14" s="268">
        <v>4.431530956936669</v>
      </c>
      <c r="I14" s="268">
        <v>0.23636250544255769</v>
      </c>
    </row>
    <row r="15" spans="1:9" ht="15" customHeight="1">
      <c r="A15" s="269" t="s">
        <v>200</v>
      </c>
      <c r="B15" s="270">
        <v>15</v>
      </c>
      <c r="C15" s="271" t="s">
        <v>196</v>
      </c>
      <c r="D15" s="271">
        <v>101.2874091848297</v>
      </c>
      <c r="E15" s="271">
        <v>91.806402968095398</v>
      </c>
      <c r="F15" s="271">
        <v>61.799499050023996</v>
      </c>
      <c r="G15" s="271">
        <v>25.588791338147885</v>
      </c>
      <c r="H15" s="271">
        <v>6.9689661680195636</v>
      </c>
      <c r="I15" s="271">
        <v>0.64561596820420331</v>
      </c>
    </row>
    <row r="16" spans="1:9" ht="15" customHeight="1">
      <c r="A16" s="266" t="s">
        <v>7</v>
      </c>
      <c r="B16" s="267">
        <v>15</v>
      </c>
      <c r="C16" s="268" t="s">
        <v>196</v>
      </c>
      <c r="D16" s="268">
        <v>98.087770318629453</v>
      </c>
      <c r="E16" s="268">
        <v>86.032821578482711</v>
      </c>
      <c r="F16" s="268">
        <v>51.402684925140072</v>
      </c>
      <c r="G16" s="268">
        <v>22.86935911381331</v>
      </c>
      <c r="H16" s="268">
        <v>4.8455991124260356</v>
      </c>
      <c r="I16" s="268">
        <v>0.2942846623416045</v>
      </c>
    </row>
    <row r="17" spans="1:9" ht="15" customHeight="1">
      <c r="A17" s="269" t="s">
        <v>8</v>
      </c>
      <c r="B17" s="270">
        <v>14</v>
      </c>
      <c r="C17" s="271" t="s">
        <v>197</v>
      </c>
      <c r="D17" s="271">
        <v>98.497019751451163</v>
      </c>
      <c r="E17" s="271">
        <v>85.892970171656032</v>
      </c>
      <c r="F17" s="271">
        <v>43.264376390976402</v>
      </c>
      <c r="G17" s="271">
        <v>16.264169511963729</v>
      </c>
      <c r="H17" s="271">
        <v>3.447922967468684</v>
      </c>
      <c r="I17" s="271">
        <v>0.13914160887297269</v>
      </c>
    </row>
    <row r="18" spans="1:9" ht="15" customHeight="1">
      <c r="A18" s="266" t="s">
        <v>9</v>
      </c>
      <c r="B18" s="267">
        <v>15</v>
      </c>
      <c r="C18" s="268" t="s">
        <v>196</v>
      </c>
      <c r="D18" s="268">
        <v>99.063079278013419</v>
      </c>
      <c r="E18" s="268">
        <v>86.463235942957382</v>
      </c>
      <c r="F18" s="268">
        <v>45.231035972384731</v>
      </c>
      <c r="G18" s="268">
        <v>14.924492983622665</v>
      </c>
      <c r="H18" s="268">
        <v>2.9280659914420584</v>
      </c>
      <c r="I18" s="268">
        <v>0.13538025757436317</v>
      </c>
    </row>
    <row r="19" spans="1:9" ht="15" customHeight="1">
      <c r="A19" s="269" t="s">
        <v>201</v>
      </c>
      <c r="B19" s="270">
        <v>15</v>
      </c>
      <c r="C19" s="271" t="s">
        <v>196</v>
      </c>
      <c r="D19" s="271">
        <v>99.314011575120588</v>
      </c>
      <c r="E19" s="271">
        <v>90.650141565845161</v>
      </c>
      <c r="F19" s="271">
        <v>54.257481189291468</v>
      </c>
      <c r="G19" s="271">
        <v>24.05569871463727</v>
      </c>
      <c r="H19" s="271">
        <v>6.2819957293123094</v>
      </c>
      <c r="I19" s="271">
        <v>0.38398711463779639</v>
      </c>
    </row>
    <row r="20" spans="1:9" ht="15" customHeight="1">
      <c r="A20" s="266" t="s">
        <v>11</v>
      </c>
      <c r="B20" s="267">
        <v>14</v>
      </c>
      <c r="C20" s="268" t="s">
        <v>197</v>
      </c>
      <c r="D20" s="268">
        <v>98.45569957135011</v>
      </c>
      <c r="E20" s="268">
        <v>86.655235269900274</v>
      </c>
      <c r="F20" s="268">
        <v>46.159931210777238</v>
      </c>
      <c r="G20" s="268">
        <v>18.216107302823819</v>
      </c>
      <c r="H20" s="268">
        <v>3.8869044641347941</v>
      </c>
      <c r="I20" s="268">
        <v>0.24781945576393852</v>
      </c>
    </row>
    <row r="21" spans="1:9" ht="15" customHeight="1">
      <c r="A21" s="269" t="s">
        <v>202</v>
      </c>
      <c r="B21" s="270">
        <v>15</v>
      </c>
      <c r="C21" s="271" t="s">
        <v>196</v>
      </c>
      <c r="D21" s="271">
        <v>101.84393130806704</v>
      </c>
      <c r="E21" s="271">
        <v>89.19000698779422</v>
      </c>
      <c r="F21" s="271">
        <v>50.881632759404191</v>
      </c>
      <c r="G21" s="271">
        <v>20.706554516951122</v>
      </c>
      <c r="H21" s="271">
        <v>2.4801319258755461</v>
      </c>
      <c r="I21" s="271">
        <v>0.12178315657976053</v>
      </c>
    </row>
    <row r="22" spans="1:9" ht="15" customHeight="1">
      <c r="A22" s="266" t="s">
        <v>13</v>
      </c>
      <c r="B22" s="267">
        <v>15</v>
      </c>
      <c r="C22" s="268" t="s">
        <v>196</v>
      </c>
      <c r="D22" s="268">
        <v>98.999828978390198</v>
      </c>
      <c r="E22" s="268">
        <v>90.880748457421106</v>
      </c>
      <c r="F22" s="268">
        <v>48.653912690395565</v>
      </c>
      <c r="G22" s="268">
        <v>17.242789564810483</v>
      </c>
      <c r="H22" s="268">
        <v>3.648522650787279</v>
      </c>
      <c r="I22" s="268">
        <v>0.11371932512654745</v>
      </c>
    </row>
    <row r="23" spans="1:9" ht="15" customHeight="1">
      <c r="A23" s="269" t="s">
        <v>14</v>
      </c>
      <c r="B23" s="270">
        <v>14</v>
      </c>
      <c r="C23" s="271" t="s">
        <v>197</v>
      </c>
      <c r="D23" s="271">
        <v>99.175807956169038</v>
      </c>
      <c r="E23" s="271">
        <v>85.747194030536278</v>
      </c>
      <c r="F23" s="271">
        <v>45.482980278693482</v>
      </c>
      <c r="G23" s="271">
        <v>17.146156736815705</v>
      </c>
      <c r="H23" s="271">
        <v>3.5717376661704665</v>
      </c>
      <c r="I23" s="271">
        <v>0.18265575871172438</v>
      </c>
    </row>
    <row r="24" spans="1:9" ht="15" customHeight="1">
      <c r="A24" s="266" t="s">
        <v>15</v>
      </c>
      <c r="B24" s="267">
        <v>15</v>
      </c>
      <c r="C24" s="268" t="s">
        <v>196</v>
      </c>
      <c r="D24" s="268">
        <v>98.573907765101396</v>
      </c>
      <c r="E24" s="268">
        <v>87.456125803425905</v>
      </c>
      <c r="F24" s="268">
        <v>41.584696899281759</v>
      </c>
      <c r="G24" s="268">
        <v>15.754154715278842</v>
      </c>
      <c r="H24" s="268">
        <v>3.3016184933934412</v>
      </c>
      <c r="I24" s="268">
        <v>0.10547781492206383</v>
      </c>
    </row>
    <row r="25" spans="1:9" ht="15" customHeight="1">
      <c r="A25" s="269" t="s">
        <v>16</v>
      </c>
      <c r="B25" s="270">
        <v>15</v>
      </c>
      <c r="C25" s="271" t="s">
        <v>196</v>
      </c>
      <c r="D25" s="271">
        <v>98.862246074010159</v>
      </c>
      <c r="E25" s="271">
        <v>89.160658056146985</v>
      </c>
      <c r="F25" s="271">
        <v>47.604186813156957</v>
      </c>
      <c r="G25" s="271">
        <v>14.92851909988808</v>
      </c>
      <c r="H25" s="271">
        <v>2.9625726814739064</v>
      </c>
      <c r="I25" s="271">
        <v>0.116803228820985</v>
      </c>
    </row>
    <row r="26" spans="1:9" ht="15" customHeight="1" thickBot="1">
      <c r="A26" s="721" t="s">
        <v>0</v>
      </c>
      <c r="B26" s="722">
        <v>15</v>
      </c>
      <c r="C26" s="723" t="s">
        <v>196</v>
      </c>
      <c r="D26" s="723">
        <v>98.92811589275577</v>
      </c>
      <c r="E26" s="723">
        <v>88.394042149013984</v>
      </c>
      <c r="F26" s="723">
        <v>49.211076801431886</v>
      </c>
      <c r="G26" s="723">
        <v>19.103768982372777</v>
      </c>
      <c r="H26" s="723">
        <v>3.9119141615977662</v>
      </c>
      <c r="I26" s="723">
        <v>0.2169933796017682</v>
      </c>
    </row>
    <row r="27" spans="1:9" ht="15" customHeight="1">
      <c r="A27" s="274" t="s">
        <v>175</v>
      </c>
      <c r="B27" s="275"/>
      <c r="C27" s="276"/>
      <c r="D27" s="273"/>
      <c r="E27" s="273"/>
      <c r="F27" s="273"/>
      <c r="G27" s="273"/>
      <c r="H27" s="273"/>
      <c r="I27" s="273"/>
    </row>
    <row r="28" spans="1:9" ht="26.1" customHeight="1">
      <c r="A28" s="277" t="s">
        <v>203</v>
      </c>
      <c r="B28" s="278">
        <v>15</v>
      </c>
      <c r="C28" s="279" t="s">
        <v>196</v>
      </c>
      <c r="D28" s="280">
        <v>98.92811589275577</v>
      </c>
      <c r="E28" s="280">
        <v>88.394042149013984</v>
      </c>
      <c r="F28" s="280">
        <v>49.280849395105953</v>
      </c>
      <c r="G28" s="280">
        <v>20.822425658637858</v>
      </c>
      <c r="H28" s="280">
        <v>4.8353637502508073</v>
      </c>
      <c r="I28" s="280">
        <v>0.2455903106602228</v>
      </c>
    </row>
    <row r="29" spans="1:9" ht="15" customHeight="1">
      <c r="A29" s="281" t="s">
        <v>26</v>
      </c>
      <c r="B29" s="278">
        <v>13.878787878787879</v>
      </c>
      <c r="C29" s="279" t="s">
        <v>33</v>
      </c>
      <c r="D29" s="282">
        <v>97.340241505259016</v>
      </c>
      <c r="E29" s="282">
        <v>84.989686717152537</v>
      </c>
      <c r="F29" s="282">
        <v>42.208713165243502</v>
      </c>
      <c r="G29" s="282">
        <v>16.267436769721719</v>
      </c>
      <c r="H29" s="282">
        <v>6.4646947529669223</v>
      </c>
      <c r="I29" s="280">
        <v>1.9991545462586486</v>
      </c>
    </row>
    <row r="30" spans="1:9">
      <c r="A30" s="283"/>
      <c r="B30" s="283"/>
      <c r="C30" s="283"/>
      <c r="D30" s="283"/>
      <c r="E30" s="283"/>
      <c r="F30" s="283"/>
      <c r="G30" s="283"/>
      <c r="H30" s="283"/>
      <c r="I30" s="283"/>
    </row>
    <row r="31" spans="1:9">
      <c r="A31" s="285" t="s">
        <v>535</v>
      </c>
      <c r="B31" s="285"/>
      <c r="C31" s="285"/>
      <c r="D31" s="724"/>
      <c r="E31" s="724"/>
      <c r="F31" s="724"/>
      <c r="G31" s="724"/>
      <c r="H31" s="724"/>
      <c r="I31" s="724"/>
    </row>
    <row r="32" spans="1:9">
      <c r="A32" s="285" t="s">
        <v>536</v>
      </c>
      <c r="B32" s="285"/>
      <c r="C32" s="285"/>
      <c r="D32" s="724"/>
      <c r="E32" s="724"/>
      <c r="F32" s="724"/>
      <c r="G32" s="724"/>
      <c r="H32" s="724"/>
      <c r="I32" s="724"/>
    </row>
    <row r="33" spans="1:9">
      <c r="B33" s="261"/>
      <c r="C33" s="261"/>
      <c r="D33" s="284"/>
      <c r="E33" s="284"/>
      <c r="F33" s="284"/>
      <c r="G33" s="284"/>
      <c r="H33" s="284"/>
      <c r="I33" s="284"/>
    </row>
    <row r="34" spans="1:9">
      <c r="A34" s="261"/>
      <c r="B34" s="261"/>
      <c r="C34" s="261"/>
      <c r="D34" s="284"/>
      <c r="E34" s="284"/>
      <c r="F34" s="284"/>
      <c r="G34" s="284"/>
      <c r="H34" s="284"/>
      <c r="I34" s="284"/>
    </row>
    <row r="35" spans="1:9">
      <c r="A35" s="725" t="s">
        <v>532</v>
      </c>
      <c r="B35" s="726"/>
      <c r="C35" s="726"/>
      <c r="D35" s="285"/>
      <c r="E35" s="285"/>
      <c r="F35" s="285"/>
      <c r="G35" s="285"/>
      <c r="H35" s="285"/>
      <c r="I35" s="285"/>
    </row>
  </sheetData>
  <mergeCells count="2">
    <mergeCell ref="B7:B9"/>
    <mergeCell ref="C7:C9"/>
  </mergeCells>
  <conditionalFormatting sqref="D29:H29">
    <cfRule type="expression" dxfId="56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&amp;C-32-</oddHeader>
    <oddFooter>&amp;CStatistische Ämter des Bundes und der Länder, Internationale Bildungsindikatoren, 2017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showGridLines="0" zoomScaleNormal="100" workbookViewId="0">
      <pane xSplit="1" ySplit="9" topLeftCell="B10" activePane="bottomRight" state="frozen"/>
      <selection sqref="A1:A65536"/>
      <selection pane="topRight" sqref="A1:A65536"/>
      <selection pane="bottomLeft" sqref="A1:A65536"/>
      <selection pane="bottomRight"/>
    </sheetView>
  </sheetViews>
  <sheetFormatPr baseColWidth="10" defaultColWidth="8" defaultRowHeight="12.75"/>
  <cols>
    <col min="1" max="1" width="24" style="286" customWidth="1"/>
    <col min="2" max="17" width="6.7109375" style="286" customWidth="1"/>
    <col min="18" max="16384" width="8" style="288"/>
  </cols>
  <sheetData>
    <row r="1" spans="1:17">
      <c r="A1" s="569" t="s">
        <v>421</v>
      </c>
      <c r="Q1" s="287"/>
    </row>
    <row r="2" spans="1:17">
      <c r="Q2" s="287"/>
    </row>
    <row r="3" spans="1:17" s="291" customFormat="1" ht="15.75" customHeight="1">
      <c r="A3" s="289" t="s">
        <v>204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90"/>
    </row>
    <row r="4" spans="1:17" s="291" customFormat="1" ht="15" customHeight="1">
      <c r="A4" s="292" t="s">
        <v>205</v>
      </c>
      <c r="B4" s="292"/>
      <c r="C4" s="292"/>
      <c r="D4" s="293"/>
      <c r="E4" s="293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</row>
    <row r="5" spans="1:17" s="291" customFormat="1">
      <c r="A5" s="294" t="s">
        <v>206</v>
      </c>
      <c r="B5" s="286"/>
      <c r="C5" s="286"/>
      <c r="D5" s="295"/>
      <c r="E5" s="295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96"/>
      <c r="Q5" s="286"/>
    </row>
    <row r="6" spans="1:17" s="291" customFormat="1">
      <c r="A6" s="294"/>
      <c r="B6" s="286"/>
      <c r="C6" s="286"/>
      <c r="D6" s="295"/>
      <c r="E6" s="295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</row>
    <row r="7" spans="1:17" s="291" customFormat="1">
      <c r="A7" s="294"/>
      <c r="B7" s="297" t="s">
        <v>207</v>
      </c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</row>
    <row r="8" spans="1:17" s="291" customFormat="1">
      <c r="A8" s="298"/>
      <c r="B8" s="299">
        <v>15</v>
      </c>
      <c r="C8" s="299">
        <v>16</v>
      </c>
      <c r="D8" s="299"/>
      <c r="E8" s="299"/>
      <c r="F8" s="299">
        <v>17</v>
      </c>
      <c r="G8" s="299"/>
      <c r="H8" s="299"/>
      <c r="I8" s="299">
        <v>18</v>
      </c>
      <c r="J8" s="299"/>
      <c r="K8" s="299"/>
      <c r="L8" s="299">
        <v>19</v>
      </c>
      <c r="M8" s="299"/>
      <c r="N8" s="299"/>
      <c r="O8" s="299">
        <v>20</v>
      </c>
      <c r="P8" s="299"/>
      <c r="Q8" s="299"/>
    </row>
    <row r="9" spans="1:17" s="291" customFormat="1" ht="95.1" customHeight="1">
      <c r="A9" s="298" t="s">
        <v>17</v>
      </c>
      <c r="B9" s="300" t="s">
        <v>160</v>
      </c>
      <c r="C9" s="300" t="s">
        <v>160</v>
      </c>
      <c r="D9" s="301" t="s">
        <v>208</v>
      </c>
      <c r="E9" s="301" t="s">
        <v>22</v>
      </c>
      <c r="F9" s="300" t="s">
        <v>160</v>
      </c>
      <c r="G9" s="301" t="s">
        <v>208</v>
      </c>
      <c r="H9" s="300" t="s">
        <v>22</v>
      </c>
      <c r="I9" s="300" t="s">
        <v>160</v>
      </c>
      <c r="J9" s="301" t="s">
        <v>208</v>
      </c>
      <c r="K9" s="300" t="s">
        <v>22</v>
      </c>
      <c r="L9" s="300" t="s">
        <v>160</v>
      </c>
      <c r="M9" s="301" t="s">
        <v>208</v>
      </c>
      <c r="N9" s="300" t="s">
        <v>22</v>
      </c>
      <c r="O9" s="300" t="s">
        <v>160</v>
      </c>
      <c r="P9" s="301" t="s">
        <v>208</v>
      </c>
      <c r="Q9" s="300" t="s">
        <v>22</v>
      </c>
    </row>
    <row r="10" spans="1:17" s="291" customFormat="1" ht="15" customHeight="1">
      <c r="A10" s="727" t="s">
        <v>209</v>
      </c>
      <c r="B10" s="728">
        <v>101.74489608281601</v>
      </c>
      <c r="C10" s="728">
        <v>97.564606706577251</v>
      </c>
      <c r="D10" s="728">
        <v>0.70743507229823044</v>
      </c>
      <c r="E10" s="728">
        <v>0.22477603685666855</v>
      </c>
      <c r="F10" s="728">
        <v>92.174109109891972</v>
      </c>
      <c r="G10" s="728">
        <v>1.6298143793863975</v>
      </c>
      <c r="H10" s="728">
        <v>0.76501234216157332</v>
      </c>
      <c r="I10" s="728">
        <v>72.764643670578948</v>
      </c>
      <c r="J10" s="728">
        <v>3.9388152737175233</v>
      </c>
      <c r="K10" s="728">
        <v>7.522903443565947</v>
      </c>
      <c r="L10" s="728">
        <v>35.197061697703923</v>
      </c>
      <c r="M10" s="728">
        <v>14.96810042685491</v>
      </c>
      <c r="N10" s="728">
        <v>20.576910944928901</v>
      </c>
      <c r="O10" s="728">
        <v>21.197972644323457</v>
      </c>
      <c r="P10" s="728">
        <v>13.622855263049857</v>
      </c>
      <c r="Q10" s="728">
        <v>30.512559270605145</v>
      </c>
    </row>
    <row r="11" spans="1:17" s="291" customFormat="1" ht="15" customHeight="1">
      <c r="A11" s="729" t="s">
        <v>1</v>
      </c>
      <c r="B11" s="730">
        <v>97.276339356228078</v>
      </c>
      <c r="C11" s="730">
        <v>94.359387883213074</v>
      </c>
      <c r="D11" s="730">
        <v>0.81664735476982464</v>
      </c>
      <c r="E11" s="730">
        <v>1.2103240642682077E-2</v>
      </c>
      <c r="F11" s="730">
        <v>90.530900960731927</v>
      </c>
      <c r="G11" s="730">
        <v>1.8039284651880199</v>
      </c>
      <c r="H11" s="730">
        <v>0.25727727139076745</v>
      </c>
      <c r="I11" s="730">
        <v>71.838420090216417</v>
      </c>
      <c r="J11" s="730">
        <v>2.7792418507186905</v>
      </c>
      <c r="K11" s="730">
        <v>8.1872419703363608</v>
      </c>
      <c r="L11" s="730">
        <v>30.894317625501056</v>
      </c>
      <c r="M11" s="730">
        <v>15.943545238578555</v>
      </c>
      <c r="N11" s="730">
        <v>20.635128630741235</v>
      </c>
      <c r="O11" s="730">
        <v>17.161092667100096</v>
      </c>
      <c r="P11" s="730">
        <v>12.607941700634932</v>
      </c>
      <c r="Q11" s="730">
        <v>27.3286590579274</v>
      </c>
    </row>
    <row r="12" spans="1:17" s="291" customFormat="1" ht="15" customHeight="1">
      <c r="A12" s="727" t="s">
        <v>3</v>
      </c>
      <c r="B12" s="728">
        <v>97.297093811173013</v>
      </c>
      <c r="C12" s="728">
        <v>97.843861743286894</v>
      </c>
      <c r="D12" s="728">
        <v>1.1951175986887239</v>
      </c>
      <c r="E12" s="728">
        <v>8.9525514771709933E-2</v>
      </c>
      <c r="F12" s="728">
        <v>85.876001359636646</v>
      </c>
      <c r="G12" s="728">
        <v>3.8295282324608118</v>
      </c>
      <c r="H12" s="728">
        <v>1.0680694940098707</v>
      </c>
      <c r="I12" s="728">
        <v>66.568961921619334</v>
      </c>
      <c r="J12" s="728">
        <v>5.3266340387179882</v>
      </c>
      <c r="K12" s="728">
        <v>10.266973439444337</v>
      </c>
      <c r="L12" s="728">
        <v>29.409580625250793</v>
      </c>
      <c r="M12" s="728">
        <v>16.708797302499956</v>
      </c>
      <c r="N12" s="728">
        <v>23.9451392156964</v>
      </c>
      <c r="O12" s="728">
        <v>17.095039219198039</v>
      </c>
      <c r="P12" s="728">
        <v>16.056459840123964</v>
      </c>
      <c r="Q12" s="728">
        <v>33.762060236505384</v>
      </c>
    </row>
    <row r="13" spans="1:17" s="291" customFormat="1" ht="15" customHeight="1">
      <c r="A13" s="729" t="s">
        <v>4</v>
      </c>
      <c r="B13" s="730">
        <v>96.437394999505869</v>
      </c>
      <c r="C13" s="730">
        <v>92.335396165161811</v>
      </c>
      <c r="D13" s="730">
        <v>1.5420513340773054</v>
      </c>
      <c r="E13" s="730">
        <v>0</v>
      </c>
      <c r="F13" s="730">
        <v>84.280814799417996</v>
      </c>
      <c r="G13" s="730">
        <v>3.9492828933693618</v>
      </c>
      <c r="H13" s="730">
        <v>0.11951777177302016</v>
      </c>
      <c r="I13" s="730">
        <v>65.011754169931706</v>
      </c>
      <c r="J13" s="730">
        <v>5.0748755935804715</v>
      </c>
      <c r="K13" s="730">
        <v>5.2521409153253078</v>
      </c>
      <c r="L13" s="730">
        <v>25.650640069476573</v>
      </c>
      <c r="M13" s="730">
        <v>19.4168721396289</v>
      </c>
      <c r="N13" s="730">
        <v>15.616006514376901</v>
      </c>
      <c r="O13" s="730">
        <v>14.244739650911134</v>
      </c>
      <c r="P13" s="730">
        <v>18.474180052509833</v>
      </c>
      <c r="Q13" s="730">
        <v>24.422437190488665</v>
      </c>
    </row>
    <row r="14" spans="1:17" s="291" customFormat="1" ht="15" customHeight="1">
      <c r="A14" s="727" t="s">
        <v>210</v>
      </c>
      <c r="B14" s="728">
        <v>118.31384313852725</v>
      </c>
      <c r="C14" s="728">
        <v>114.1683312023176</v>
      </c>
      <c r="D14" s="728">
        <v>0.30235524837683975</v>
      </c>
      <c r="E14" s="728">
        <v>1.6260162601626015E-2</v>
      </c>
      <c r="F14" s="728">
        <v>89.603562125073125</v>
      </c>
      <c r="G14" s="728">
        <v>0.91559665441548443</v>
      </c>
      <c r="H14" s="728">
        <v>0.41605686504687905</v>
      </c>
      <c r="I14" s="728">
        <v>63.479937278667641</v>
      </c>
      <c r="J14" s="728">
        <v>1.7613447412767336</v>
      </c>
      <c r="K14" s="728">
        <v>9.849387667306031</v>
      </c>
      <c r="L14" s="728">
        <v>41.589104378575342</v>
      </c>
      <c r="M14" s="728">
        <v>16.951344334435163</v>
      </c>
      <c r="N14" s="728">
        <v>26.360214909615898</v>
      </c>
      <c r="O14" s="728">
        <v>33.509874886701134</v>
      </c>
      <c r="P14" s="728">
        <v>17.217806141033325</v>
      </c>
      <c r="Q14" s="728">
        <v>38.035511021827354</v>
      </c>
    </row>
    <row r="15" spans="1:17" s="291" customFormat="1" ht="15" customHeight="1">
      <c r="A15" s="729" t="s">
        <v>211</v>
      </c>
      <c r="B15" s="730">
        <v>100.93511287243516</v>
      </c>
      <c r="C15" s="730">
        <v>100.01078550245556</v>
      </c>
      <c r="D15" s="730">
        <v>0.12397555136192819</v>
      </c>
      <c r="E15" s="730">
        <v>3.9489272081084638E-2</v>
      </c>
      <c r="F15" s="730">
        <v>98.10331341134939</v>
      </c>
      <c r="G15" s="730">
        <v>0.61867549220867002</v>
      </c>
      <c r="H15" s="730">
        <v>0.37206994915044028</v>
      </c>
      <c r="I15" s="730">
        <v>76.21065600892662</v>
      </c>
      <c r="J15" s="730">
        <v>1.4243534866530663</v>
      </c>
      <c r="K15" s="730">
        <v>6.8933384640905366</v>
      </c>
      <c r="L15" s="730">
        <v>36.797516209492372</v>
      </c>
      <c r="M15" s="730">
        <v>17.672249415501508</v>
      </c>
      <c r="N15" s="730">
        <v>21.558114768401111</v>
      </c>
      <c r="O15" s="730">
        <v>23.999249578197933</v>
      </c>
      <c r="P15" s="730">
        <v>20.294464042186522</v>
      </c>
      <c r="Q15" s="730">
        <v>33.758788840211949</v>
      </c>
    </row>
    <row r="16" spans="1:17" s="291" customFormat="1" ht="15" customHeight="1">
      <c r="A16" s="727" t="s">
        <v>7</v>
      </c>
      <c r="B16" s="728">
        <v>97.179050101941911</v>
      </c>
      <c r="C16" s="728">
        <v>94.116793507450495</v>
      </c>
      <c r="D16" s="728">
        <v>0.71207554016853158</v>
      </c>
      <c r="E16" s="728">
        <v>6.4699792960662529E-3</v>
      </c>
      <c r="F16" s="728">
        <v>88.479685872331487</v>
      </c>
      <c r="G16" s="728">
        <v>2.1346433013197319</v>
      </c>
      <c r="H16" s="728">
        <v>0.19401502452349911</v>
      </c>
      <c r="I16" s="728">
        <v>69.939127592455918</v>
      </c>
      <c r="J16" s="728">
        <v>3.0131942798505538</v>
      </c>
      <c r="K16" s="728">
        <v>6.493117803680752</v>
      </c>
      <c r="L16" s="728">
        <v>37.750900592019974</v>
      </c>
      <c r="M16" s="728">
        <v>12.042985129166247</v>
      </c>
      <c r="N16" s="728">
        <v>18.960840772385747</v>
      </c>
      <c r="O16" s="728">
        <v>23.861635681528853</v>
      </c>
      <c r="P16" s="728">
        <v>11.20219235916923</v>
      </c>
      <c r="Q16" s="728">
        <v>28.229951718957274</v>
      </c>
    </row>
    <row r="17" spans="1:18" s="291" customFormat="1" ht="15" customHeight="1">
      <c r="A17" s="729" t="s">
        <v>8</v>
      </c>
      <c r="B17" s="730">
        <v>97.995573123164007</v>
      </c>
      <c r="C17" s="730">
        <v>92.066918743235604</v>
      </c>
      <c r="D17" s="730">
        <v>1.8436860111670055</v>
      </c>
      <c r="E17" s="730">
        <v>4.1900611748931532E-2</v>
      </c>
      <c r="F17" s="730">
        <v>82.903441584309604</v>
      </c>
      <c r="G17" s="730">
        <v>5.7898512665860364</v>
      </c>
      <c r="H17" s="730">
        <v>7.6032778575652618E-2</v>
      </c>
      <c r="I17" s="730">
        <v>64.685079229784321</v>
      </c>
      <c r="J17" s="730">
        <v>7.4195157463101609</v>
      </c>
      <c r="K17" s="730">
        <v>6.1504740839754524</v>
      </c>
      <c r="L17" s="730">
        <v>27.337756560390751</v>
      </c>
      <c r="M17" s="730">
        <v>20.801472171040693</v>
      </c>
      <c r="N17" s="730">
        <v>19.135397748174409</v>
      </c>
      <c r="O17" s="730">
        <v>17.478544839553035</v>
      </c>
      <c r="P17" s="730">
        <v>17.601910737972442</v>
      </c>
      <c r="Q17" s="730">
        <v>27.025652038824184</v>
      </c>
    </row>
    <row r="18" spans="1:18" s="291" customFormat="1" ht="15" customHeight="1">
      <c r="A18" s="727" t="s">
        <v>9</v>
      </c>
      <c r="B18" s="728">
        <v>98.255587842042189</v>
      </c>
      <c r="C18" s="728">
        <v>95.990856636318014</v>
      </c>
      <c r="D18" s="728">
        <v>0.90188775078614036</v>
      </c>
      <c r="E18" s="728">
        <v>1.0375955452564591E-2</v>
      </c>
      <c r="F18" s="728">
        <v>88.426281418143176</v>
      </c>
      <c r="G18" s="728">
        <v>3.3485414377700153</v>
      </c>
      <c r="H18" s="728">
        <v>0.15711276384265438</v>
      </c>
      <c r="I18" s="728">
        <v>69.01844262990069</v>
      </c>
      <c r="J18" s="728">
        <v>4.8518066290811817</v>
      </c>
      <c r="K18" s="728">
        <v>4.5834467698266801</v>
      </c>
      <c r="L18" s="728">
        <v>37.090410857985276</v>
      </c>
      <c r="M18" s="728">
        <v>16.14130411729726</v>
      </c>
      <c r="N18" s="728">
        <v>13.658807682464957</v>
      </c>
      <c r="O18" s="728">
        <v>24.532283419271515</v>
      </c>
      <c r="P18" s="728">
        <v>16.474861921833821</v>
      </c>
      <c r="Q18" s="728">
        <v>20.860968606399783</v>
      </c>
    </row>
    <row r="19" spans="1:18" s="291" customFormat="1" ht="15" customHeight="1">
      <c r="A19" s="729" t="s">
        <v>201</v>
      </c>
      <c r="B19" s="730">
        <v>99.39437959185949</v>
      </c>
      <c r="C19" s="730">
        <v>97.093522334058946</v>
      </c>
      <c r="D19" s="730">
        <v>1.935853048048283</v>
      </c>
      <c r="E19" s="730">
        <v>1.5375355553709035E-2</v>
      </c>
      <c r="F19" s="730">
        <v>92.067998132784282</v>
      </c>
      <c r="G19" s="730">
        <v>4.6704393639464694</v>
      </c>
      <c r="H19" s="730">
        <v>0.27919347120941285</v>
      </c>
      <c r="I19" s="730">
        <v>72.088196429977586</v>
      </c>
      <c r="J19" s="730">
        <v>6.1883983373630835</v>
      </c>
      <c r="K19" s="730">
        <v>7.1263033817375963</v>
      </c>
      <c r="L19" s="730">
        <v>37.454510307051819</v>
      </c>
      <c r="M19" s="730">
        <v>16.34639041521298</v>
      </c>
      <c r="N19" s="730">
        <v>19.306084783234699</v>
      </c>
      <c r="O19" s="730">
        <v>24.315822641258901</v>
      </c>
      <c r="P19" s="730">
        <v>16.408987607027054</v>
      </c>
      <c r="Q19" s="730">
        <v>27.559119562815333</v>
      </c>
    </row>
    <row r="20" spans="1:18" s="291" customFormat="1" ht="15" customHeight="1">
      <c r="A20" s="727" t="s">
        <v>11</v>
      </c>
      <c r="B20" s="728">
        <v>97.919092327891605</v>
      </c>
      <c r="C20" s="728">
        <v>90.809295252578053</v>
      </c>
      <c r="D20" s="728">
        <v>2.4499373910718623</v>
      </c>
      <c r="E20" s="728">
        <v>4.9890524728452471E-2</v>
      </c>
      <c r="F20" s="728">
        <v>80.522462713714077</v>
      </c>
      <c r="G20" s="728">
        <v>6.8553871770074544</v>
      </c>
      <c r="H20" s="728">
        <v>0.2644691688823036</v>
      </c>
      <c r="I20" s="728">
        <v>73.484779230276985</v>
      </c>
      <c r="J20" s="728">
        <v>7.6599769453220636</v>
      </c>
      <c r="K20" s="728">
        <v>3.2382263649673169</v>
      </c>
      <c r="L20" s="728">
        <v>44.245407562370019</v>
      </c>
      <c r="M20" s="728">
        <v>13.561318701250713</v>
      </c>
      <c r="N20" s="728">
        <v>13.163456050452261</v>
      </c>
      <c r="O20" s="728">
        <v>22.53330971761115</v>
      </c>
      <c r="P20" s="728">
        <v>12.37958435934708</v>
      </c>
      <c r="Q20" s="728">
        <v>24.436886059372526</v>
      </c>
    </row>
    <row r="21" spans="1:18" s="291" customFormat="1" ht="15" customHeight="1">
      <c r="A21" s="729" t="s">
        <v>232</v>
      </c>
      <c r="B21" s="730">
        <v>100.64881401034546</v>
      </c>
      <c r="C21" s="730">
        <v>97.019319196562719</v>
      </c>
      <c r="D21" s="730">
        <v>0.12305728614190546</v>
      </c>
      <c r="E21" s="730">
        <v>0.68455327353055817</v>
      </c>
      <c r="F21" s="730">
        <v>91.914545218122839</v>
      </c>
      <c r="G21" s="730">
        <v>1.0820362003242363</v>
      </c>
      <c r="H21" s="730">
        <v>1.7215517736980095</v>
      </c>
      <c r="I21" s="730">
        <v>70.816508469264377</v>
      </c>
      <c r="J21" s="730">
        <v>2.5926867852969675</v>
      </c>
      <c r="K21" s="730">
        <v>9.6680107371184079</v>
      </c>
      <c r="L21" s="730">
        <v>40.64162081417269</v>
      </c>
      <c r="M21" s="730">
        <v>9.4526467220645589</v>
      </c>
      <c r="N21" s="730">
        <v>21.198528015340692</v>
      </c>
      <c r="O21" s="730">
        <v>28.270755976627939</v>
      </c>
      <c r="P21" s="730">
        <v>10.262826474938413</v>
      </c>
      <c r="Q21" s="730">
        <v>28.362854416418561</v>
      </c>
    </row>
    <row r="22" spans="1:18" s="291" customFormat="1" ht="15" customHeight="1">
      <c r="A22" s="727" t="s">
        <v>13</v>
      </c>
      <c r="B22" s="728">
        <v>98.676613097223211</v>
      </c>
      <c r="C22" s="728">
        <v>93.628832496569174</v>
      </c>
      <c r="D22" s="728">
        <v>3.007377047328613</v>
      </c>
      <c r="E22" s="728">
        <v>4.4656658994881658E-2</v>
      </c>
      <c r="F22" s="728">
        <v>86.924738437906441</v>
      </c>
      <c r="G22" s="728">
        <v>7.6221026401432592</v>
      </c>
      <c r="H22" s="728">
        <v>0.20572482531124747</v>
      </c>
      <c r="I22" s="728">
        <v>68.113503183857972</v>
      </c>
      <c r="J22" s="728">
        <v>9.0196525565455783</v>
      </c>
      <c r="K22" s="728">
        <v>9.606757397963209</v>
      </c>
      <c r="L22" s="728">
        <v>29.488458674803002</v>
      </c>
      <c r="M22" s="728">
        <v>19.316786140163007</v>
      </c>
      <c r="N22" s="728">
        <v>26.620295219481104</v>
      </c>
      <c r="O22" s="728">
        <v>16.523097165468219</v>
      </c>
      <c r="P22" s="728">
        <v>15.557042033812312</v>
      </c>
      <c r="Q22" s="728">
        <v>35.029547658915774</v>
      </c>
    </row>
    <row r="23" spans="1:18" s="291" customFormat="1" ht="15" customHeight="1">
      <c r="A23" s="729" t="s">
        <v>14</v>
      </c>
      <c r="B23" s="730">
        <v>98.809898430692726</v>
      </c>
      <c r="C23" s="730">
        <v>92.816346262640067</v>
      </c>
      <c r="D23" s="730">
        <v>2.1591748640164625</v>
      </c>
      <c r="E23" s="730">
        <v>0</v>
      </c>
      <c r="F23" s="730">
        <v>81.645361300305794</v>
      </c>
      <c r="G23" s="730">
        <v>6.0281160296818816</v>
      </c>
      <c r="H23" s="730">
        <v>0.14948379907247947</v>
      </c>
      <c r="I23" s="730">
        <v>62.227331414854994</v>
      </c>
      <c r="J23" s="730">
        <v>7.1742098928608833</v>
      </c>
      <c r="K23" s="730">
        <v>7.6037217654989844</v>
      </c>
      <c r="L23" s="730">
        <v>28.936105315527133</v>
      </c>
      <c r="M23" s="730">
        <v>16.656804649747169</v>
      </c>
      <c r="N23" s="730">
        <v>21.609156237399453</v>
      </c>
      <c r="O23" s="730">
        <v>19.139058275759574</v>
      </c>
      <c r="P23" s="730">
        <v>13.076051058798392</v>
      </c>
      <c r="Q23" s="730">
        <v>29.915636769931353</v>
      </c>
    </row>
    <row r="24" spans="1:18" s="291" customFormat="1" ht="15" customHeight="1">
      <c r="A24" s="727" t="s">
        <v>15</v>
      </c>
      <c r="B24" s="728">
        <v>97.403029022244084</v>
      </c>
      <c r="C24" s="728">
        <v>93.451424897158105</v>
      </c>
      <c r="D24" s="728">
        <v>1.571182608343866</v>
      </c>
      <c r="E24" s="728">
        <v>3.7129313238118272E-2</v>
      </c>
      <c r="F24" s="728">
        <v>86.507736414058428</v>
      </c>
      <c r="G24" s="728">
        <v>4.612956491457517</v>
      </c>
      <c r="H24" s="728">
        <v>6.9908363863219455E-2</v>
      </c>
      <c r="I24" s="728">
        <v>77.930960828357172</v>
      </c>
      <c r="J24" s="728">
        <v>5.6973598543919985</v>
      </c>
      <c r="K24" s="728">
        <v>1.6028134738138533</v>
      </c>
      <c r="L24" s="728">
        <v>45.794199997654054</v>
      </c>
      <c r="M24" s="728">
        <v>14.778958976140327</v>
      </c>
      <c r="N24" s="728">
        <v>7.8623142387995326</v>
      </c>
      <c r="O24" s="728">
        <v>24.282496733858355</v>
      </c>
      <c r="P24" s="728">
        <v>14.027361427148472</v>
      </c>
      <c r="Q24" s="728">
        <v>15.732865753879194</v>
      </c>
    </row>
    <row r="25" spans="1:18" s="291" customFormat="1" ht="15" customHeight="1">
      <c r="A25" s="729" t="s">
        <v>16</v>
      </c>
      <c r="B25" s="730">
        <v>98.846770930142313</v>
      </c>
      <c r="C25" s="730">
        <v>91.614125367159886</v>
      </c>
      <c r="D25" s="730">
        <v>3.5908111164706691</v>
      </c>
      <c r="E25" s="730">
        <v>6.1973227565691614E-3</v>
      </c>
      <c r="F25" s="730">
        <v>83.999462941272597</v>
      </c>
      <c r="G25" s="730">
        <v>7.60688629524285</v>
      </c>
      <c r="H25" s="730">
        <v>0.12252654637360226</v>
      </c>
      <c r="I25" s="730">
        <v>68.019495544029084</v>
      </c>
      <c r="J25" s="730">
        <v>8.6827813333789354</v>
      </c>
      <c r="K25" s="730">
        <v>7.810608447218935</v>
      </c>
      <c r="L25" s="730">
        <v>29.872962056977354</v>
      </c>
      <c r="M25" s="730">
        <v>19.689330901792175</v>
      </c>
      <c r="N25" s="730">
        <v>22.999480360302758</v>
      </c>
      <c r="O25" s="730">
        <v>17.79980015412842</v>
      </c>
      <c r="P25" s="730">
        <v>15.439456756348033</v>
      </c>
      <c r="Q25" s="730">
        <v>33.83297230136106</v>
      </c>
    </row>
    <row r="26" spans="1:18" s="291" customFormat="1" ht="15" customHeight="1">
      <c r="A26" s="731" t="s">
        <v>0</v>
      </c>
      <c r="B26" s="732">
        <v>98.911198272885514</v>
      </c>
      <c r="C26" s="732">
        <v>95.598842710203996</v>
      </c>
      <c r="D26" s="732">
        <v>1.3563736725649902</v>
      </c>
      <c r="E26" s="732">
        <v>5.7654696595193913E-2</v>
      </c>
      <c r="F26" s="732">
        <v>89.39557385916639</v>
      </c>
      <c r="G26" s="732">
        <v>3.5366624617134432</v>
      </c>
      <c r="H26" s="732">
        <v>0.3493618438796034</v>
      </c>
      <c r="I26" s="732">
        <v>71.118872414286884</v>
      </c>
      <c r="J26" s="732">
        <v>4.9154517053596276</v>
      </c>
      <c r="K26" s="732">
        <v>6.8230394749799066</v>
      </c>
      <c r="L26" s="732">
        <v>35.562465583411957</v>
      </c>
      <c r="M26" s="732">
        <v>15.745734227774994</v>
      </c>
      <c r="N26" s="732">
        <v>18.900639555420327</v>
      </c>
      <c r="O26" s="732">
        <v>21.689000439587119</v>
      </c>
      <c r="P26" s="732">
        <v>14.60216466625875</v>
      </c>
      <c r="Q26" s="732">
        <v>27.517293218597661</v>
      </c>
    </row>
    <row r="27" spans="1:18" s="291" customFormat="1" ht="15" customHeight="1">
      <c r="A27" s="731" t="s">
        <v>26</v>
      </c>
      <c r="B27" s="733">
        <v>96.679014068263811</v>
      </c>
      <c r="C27" s="733">
        <v>94.627748330705444</v>
      </c>
      <c r="D27" s="733" t="s">
        <v>33</v>
      </c>
      <c r="E27" s="733" t="s">
        <v>33</v>
      </c>
      <c r="F27" s="733">
        <v>89.766695316684263</v>
      </c>
      <c r="G27" s="733">
        <v>0.59853375405195086</v>
      </c>
      <c r="H27" s="733">
        <v>1.5299246354136775</v>
      </c>
      <c r="I27" s="733">
        <v>56.100927089712634</v>
      </c>
      <c r="J27" s="733">
        <v>2.4508417919355132</v>
      </c>
      <c r="K27" s="733">
        <v>16.539179826002123</v>
      </c>
      <c r="L27" s="733">
        <v>25.864679645052231</v>
      </c>
      <c r="M27" s="733">
        <v>4.1420772971393047</v>
      </c>
      <c r="N27" s="733">
        <v>32.537479220012706</v>
      </c>
      <c r="O27" s="733">
        <v>12.886295259578569</v>
      </c>
      <c r="P27" s="733">
        <v>4.1175410705805611</v>
      </c>
      <c r="Q27" s="732">
        <v>38.48244720832713</v>
      </c>
    </row>
    <row r="28" spans="1:18">
      <c r="D28" s="295"/>
      <c r="E28" s="295"/>
    </row>
    <row r="29" spans="1:18">
      <c r="A29" s="734" t="s">
        <v>537</v>
      </c>
      <c r="B29" s="735"/>
      <c r="C29" s="735"/>
      <c r="D29" s="736"/>
      <c r="E29" s="736"/>
      <c r="F29" s="735"/>
      <c r="G29" s="735"/>
      <c r="H29" s="735"/>
      <c r="I29" s="735"/>
      <c r="J29" s="735"/>
      <c r="K29" s="735"/>
      <c r="L29" s="735"/>
      <c r="M29" s="735"/>
      <c r="N29" s="735"/>
      <c r="O29" s="735"/>
      <c r="P29" s="735"/>
      <c r="Q29" s="735"/>
      <c r="R29" s="737"/>
    </row>
    <row r="30" spans="1:18">
      <c r="A30" s="734" t="s">
        <v>538</v>
      </c>
      <c r="B30" s="735"/>
      <c r="C30" s="735"/>
      <c r="D30" s="736"/>
      <c r="E30" s="736"/>
      <c r="F30" s="735"/>
      <c r="G30" s="735"/>
      <c r="H30" s="735"/>
      <c r="I30" s="735"/>
      <c r="J30" s="735"/>
      <c r="K30" s="735"/>
      <c r="L30" s="735"/>
      <c r="M30" s="735"/>
      <c r="N30" s="735"/>
      <c r="O30" s="735"/>
      <c r="P30" s="735"/>
      <c r="Q30" s="735"/>
      <c r="R30" s="737"/>
    </row>
    <row r="31" spans="1:18">
      <c r="A31" s="302"/>
      <c r="B31" s="296"/>
      <c r="C31" s="296"/>
      <c r="D31" s="303"/>
      <c r="E31" s="303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</row>
    <row r="32" spans="1:18">
      <c r="A32" s="302"/>
      <c r="B32" s="296"/>
      <c r="C32" s="296"/>
      <c r="D32" s="303"/>
      <c r="E32" s="303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</row>
    <row r="33" spans="1:17" s="304" customFormat="1">
      <c r="A33" s="738" t="s">
        <v>532</v>
      </c>
      <c r="B33" s="739"/>
      <c r="C33" s="739"/>
      <c r="D33" s="740"/>
      <c r="E33" s="740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</row>
  </sheetData>
  <conditionalFormatting sqref="B27:P27">
    <cfRule type="expression" dxfId="55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&amp;C-33-</oddHeader>
    <oddFooter>&amp;CStatistische Ämter des Bundes und der Länder, Internationale Bildungsindikatoren, 2017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zoomScaleNormal="100" workbookViewId="0">
      <pane xSplit="1" ySplit="8" topLeftCell="B9" activePane="bottomRight" state="frozen"/>
      <selection activeCell="A28" sqref="A28"/>
      <selection pane="topRight" activeCell="A28" sqref="A28"/>
      <selection pane="bottomLeft" activeCell="A28" sqref="A28"/>
      <selection pane="bottomRight"/>
    </sheetView>
  </sheetViews>
  <sheetFormatPr baseColWidth="10" defaultColWidth="8.7109375" defaultRowHeight="11.25"/>
  <cols>
    <col min="1" max="1" width="24" style="309" customWidth="1"/>
    <col min="2" max="7" width="10.7109375" style="309" customWidth="1"/>
    <col min="8" max="16384" width="8.7109375" style="309"/>
  </cols>
  <sheetData>
    <row r="1" spans="1:7" ht="12.75">
      <c r="A1" s="569" t="s">
        <v>421</v>
      </c>
    </row>
    <row r="3" spans="1:7" s="307" customFormat="1" ht="15.75" customHeight="1">
      <c r="A3" s="305" t="s">
        <v>212</v>
      </c>
      <c r="B3" s="306"/>
      <c r="C3" s="306"/>
      <c r="D3" s="306"/>
      <c r="E3" s="306"/>
      <c r="F3" s="306"/>
      <c r="G3" s="306"/>
    </row>
    <row r="4" spans="1:7" ht="15" customHeight="1">
      <c r="A4" s="308" t="s">
        <v>213</v>
      </c>
      <c r="B4" s="308"/>
      <c r="C4" s="308"/>
      <c r="D4" s="308"/>
      <c r="E4" s="308"/>
      <c r="F4" s="308"/>
      <c r="G4" s="308"/>
    </row>
    <row r="5" spans="1:7" ht="15" customHeight="1">
      <c r="A5" s="308" t="s">
        <v>214</v>
      </c>
      <c r="B5" s="308"/>
      <c r="C5" s="308"/>
      <c r="D5" s="308"/>
      <c r="E5" s="308"/>
      <c r="F5" s="308"/>
      <c r="G5" s="308"/>
    </row>
    <row r="6" spans="1:7" ht="12.75" customHeight="1">
      <c r="A6" s="310"/>
      <c r="B6" s="310"/>
      <c r="C6" s="310"/>
      <c r="D6" s="310"/>
      <c r="E6" s="310"/>
      <c r="F6" s="310"/>
      <c r="G6" s="310"/>
    </row>
    <row r="7" spans="1:7" ht="25.5" customHeight="1">
      <c r="A7" s="311"/>
      <c r="B7" s="312" t="s">
        <v>215</v>
      </c>
      <c r="C7" s="312"/>
      <c r="D7" s="312" t="s">
        <v>216</v>
      </c>
      <c r="E7" s="312"/>
      <c r="F7" s="312" t="s">
        <v>217</v>
      </c>
      <c r="G7" s="312"/>
    </row>
    <row r="8" spans="1:7" ht="13.5" thickBot="1">
      <c r="A8" s="311" t="s">
        <v>17</v>
      </c>
      <c r="B8" s="313" t="s">
        <v>218</v>
      </c>
      <c r="C8" s="313" t="s">
        <v>219</v>
      </c>
      <c r="D8" s="313" t="s">
        <v>218</v>
      </c>
      <c r="E8" s="313" t="s">
        <v>219</v>
      </c>
      <c r="F8" s="313" t="s">
        <v>218</v>
      </c>
      <c r="G8" s="313" t="s">
        <v>219</v>
      </c>
    </row>
    <row r="9" spans="1:7" ht="15" customHeight="1">
      <c r="A9" s="314" t="s">
        <v>2</v>
      </c>
      <c r="B9" s="203">
        <v>94.463159559031666</v>
      </c>
      <c r="C9" s="203">
        <v>5.5368404409683354</v>
      </c>
      <c r="D9" s="203">
        <v>89.475368764088998</v>
      </c>
      <c r="E9" s="203">
        <v>10.524631235911007</v>
      </c>
      <c r="F9" s="203">
        <v>90.548754167368713</v>
      </c>
      <c r="G9" s="203">
        <v>9.451245832631292</v>
      </c>
    </row>
    <row r="10" spans="1:7" ht="15" customHeight="1">
      <c r="A10" s="315" t="s">
        <v>1</v>
      </c>
      <c r="B10" s="204">
        <v>94.397555034283656</v>
      </c>
      <c r="C10" s="204">
        <v>5.602444965716348</v>
      </c>
      <c r="D10" s="204">
        <v>86.014424060702993</v>
      </c>
      <c r="E10" s="204">
        <v>13.985575939297004</v>
      </c>
      <c r="F10" s="204">
        <v>92.117161994940588</v>
      </c>
      <c r="G10" s="204">
        <v>7.8828380050594182</v>
      </c>
    </row>
    <row r="11" spans="1:7" ht="15" customHeight="1">
      <c r="A11" s="314" t="s">
        <v>3</v>
      </c>
      <c r="B11" s="203">
        <v>89.699421101153646</v>
      </c>
      <c r="C11" s="203">
        <v>10.300578898846355</v>
      </c>
      <c r="D11" s="203">
        <v>90.548328370085486</v>
      </c>
      <c r="E11" s="203">
        <v>9.4516716299145198</v>
      </c>
      <c r="F11" s="203">
        <v>91.152902583140744</v>
      </c>
      <c r="G11" s="203">
        <v>8.847097416859258</v>
      </c>
    </row>
    <row r="12" spans="1:7" ht="15" customHeight="1">
      <c r="A12" s="315" t="s">
        <v>4</v>
      </c>
      <c r="B12" s="204">
        <v>91.654456579287583</v>
      </c>
      <c r="C12" s="204">
        <v>8.3455434207124117</v>
      </c>
      <c r="D12" s="204">
        <v>89.816173001535461</v>
      </c>
      <c r="E12" s="204">
        <v>10.183826998464534</v>
      </c>
      <c r="F12" s="204">
        <v>90.187420754322133</v>
      </c>
      <c r="G12" s="204">
        <v>9.8125792456778669</v>
      </c>
    </row>
    <row r="13" spans="1:7" ht="15" customHeight="1">
      <c r="A13" s="314" t="s">
        <v>5</v>
      </c>
      <c r="B13" s="203">
        <v>90.866908623145122</v>
      </c>
      <c r="C13" s="203">
        <v>9.1330913768548729</v>
      </c>
      <c r="D13" s="203">
        <v>89.663162107938106</v>
      </c>
      <c r="E13" s="203">
        <v>10.336837892061899</v>
      </c>
      <c r="F13" s="203">
        <v>94.510759737568151</v>
      </c>
      <c r="G13" s="203">
        <v>5.489240262431843</v>
      </c>
    </row>
    <row r="14" spans="1:7" ht="15" customHeight="1">
      <c r="A14" s="315" t="s">
        <v>6</v>
      </c>
      <c r="B14" s="204">
        <v>87.332907933703098</v>
      </c>
      <c r="C14" s="204">
        <v>12.667092066296895</v>
      </c>
      <c r="D14" s="204">
        <v>90.634262003556614</v>
      </c>
      <c r="E14" s="204">
        <v>9.3657379964433911</v>
      </c>
      <c r="F14" s="204">
        <v>93.588169393680232</v>
      </c>
      <c r="G14" s="204">
        <v>6.4118306063197679</v>
      </c>
    </row>
    <row r="15" spans="1:7" ht="15" customHeight="1">
      <c r="A15" s="314" t="s">
        <v>7</v>
      </c>
      <c r="B15" s="203">
        <v>95.872123983180003</v>
      </c>
      <c r="C15" s="203">
        <v>4.1278760168199931</v>
      </c>
      <c r="D15" s="203">
        <v>92.185732488443932</v>
      </c>
      <c r="E15" s="203">
        <v>7.8142675115560678</v>
      </c>
      <c r="F15" s="203">
        <v>93.865415526926284</v>
      </c>
      <c r="G15" s="203">
        <v>6.1345844730737138</v>
      </c>
    </row>
    <row r="16" spans="1:7" ht="15" customHeight="1">
      <c r="A16" s="315" t="s">
        <v>8</v>
      </c>
      <c r="B16" s="204">
        <v>89.556810567627068</v>
      </c>
      <c r="C16" s="204">
        <v>10.443189432372931</v>
      </c>
      <c r="D16" s="204">
        <v>90.475858121972664</v>
      </c>
      <c r="E16" s="204">
        <v>9.524141878027331</v>
      </c>
      <c r="F16" s="204">
        <v>92.353667830732121</v>
      </c>
      <c r="G16" s="204">
        <v>7.6463321692678736</v>
      </c>
    </row>
    <row r="17" spans="1:7" s="316" customFormat="1" ht="15" customHeight="1">
      <c r="A17" s="314" t="s">
        <v>9</v>
      </c>
      <c r="B17" s="203">
        <v>97.876398475537982</v>
      </c>
      <c r="C17" s="203">
        <v>2.1236015244620199</v>
      </c>
      <c r="D17" s="203">
        <v>92.581644488566099</v>
      </c>
      <c r="E17" s="203">
        <v>7.418355511433905</v>
      </c>
      <c r="F17" s="203">
        <v>94.375304185528421</v>
      </c>
      <c r="G17" s="203">
        <v>5.6246958144715782</v>
      </c>
    </row>
    <row r="18" spans="1:7" ht="12.75">
      <c r="A18" s="315" t="s">
        <v>10</v>
      </c>
      <c r="B18" s="204">
        <v>97.86194239024428</v>
      </c>
      <c r="C18" s="204">
        <v>2.1380576097557227</v>
      </c>
      <c r="D18" s="204">
        <v>89.896283392075318</v>
      </c>
      <c r="E18" s="204">
        <v>10.103716607924687</v>
      </c>
      <c r="F18" s="204">
        <v>90.091237013065211</v>
      </c>
      <c r="G18" s="204">
        <v>9.908762986934784</v>
      </c>
    </row>
    <row r="19" spans="1:7" ht="12.75">
      <c r="A19" s="314" t="s">
        <v>11</v>
      </c>
      <c r="B19" s="203">
        <v>97.040397807702078</v>
      </c>
      <c r="C19" s="203">
        <v>2.9596021922979205</v>
      </c>
      <c r="D19" s="203">
        <v>90.19799518811439</v>
      </c>
      <c r="E19" s="203">
        <v>9.8020048118856096</v>
      </c>
      <c r="F19" s="203">
        <v>92.472192920561298</v>
      </c>
      <c r="G19" s="203">
        <v>7.5278070794386975</v>
      </c>
    </row>
    <row r="20" spans="1:7" ht="12.75">
      <c r="A20" s="315" t="s">
        <v>12</v>
      </c>
      <c r="B20" s="204">
        <v>96.255034428998314</v>
      </c>
      <c r="C20" s="204">
        <v>3.7449655710016891</v>
      </c>
      <c r="D20" s="204">
        <v>90.086021621682988</v>
      </c>
      <c r="E20" s="204">
        <v>9.9139783783170152</v>
      </c>
      <c r="F20" s="204">
        <v>94.7185587582713</v>
      </c>
      <c r="G20" s="204">
        <v>5.2814412417286967</v>
      </c>
    </row>
    <row r="21" spans="1:7" ht="12.75">
      <c r="A21" s="314" t="s">
        <v>13</v>
      </c>
      <c r="B21" s="203">
        <v>92.593384554128392</v>
      </c>
      <c r="C21" s="203">
        <v>7.4066154458716147</v>
      </c>
      <c r="D21" s="203">
        <v>88.827145564885797</v>
      </c>
      <c r="E21" s="203">
        <v>11.172854435114203</v>
      </c>
      <c r="F21" s="203">
        <v>89.868588002373215</v>
      </c>
      <c r="G21" s="203">
        <v>10.131411997626783</v>
      </c>
    </row>
    <row r="22" spans="1:7" ht="12.75">
      <c r="A22" s="315" t="s">
        <v>14</v>
      </c>
      <c r="B22" s="204">
        <v>92.672893992630051</v>
      </c>
      <c r="C22" s="204">
        <v>7.3271060073699541</v>
      </c>
      <c r="D22" s="204">
        <v>91.344828674528941</v>
      </c>
      <c r="E22" s="204">
        <v>8.6551713254710538</v>
      </c>
      <c r="F22" s="204">
        <v>91.562554176792958</v>
      </c>
      <c r="G22" s="204">
        <v>8.4374458232070424</v>
      </c>
    </row>
    <row r="23" spans="1:7" ht="12.75">
      <c r="A23" s="314" t="s">
        <v>15</v>
      </c>
      <c r="B23" s="203">
        <v>95.21567779535917</v>
      </c>
      <c r="C23" s="203">
        <v>4.7843222046408318</v>
      </c>
      <c r="D23" s="203">
        <v>95.468016050739394</v>
      </c>
      <c r="E23" s="203">
        <v>4.5319839492606127</v>
      </c>
      <c r="F23" s="203">
        <v>97.410367517048883</v>
      </c>
      <c r="G23" s="203">
        <v>2.5896324829511186</v>
      </c>
    </row>
    <row r="24" spans="1:7" ht="12.75">
      <c r="A24" s="315" t="s">
        <v>16</v>
      </c>
      <c r="B24" s="204">
        <v>92.620155486835642</v>
      </c>
      <c r="C24" s="204">
        <v>7.3798445131643593</v>
      </c>
      <c r="D24" s="204">
        <v>92.688411606092473</v>
      </c>
      <c r="E24" s="204">
        <v>7.3115883939075292</v>
      </c>
      <c r="F24" s="204">
        <v>93.081818696274581</v>
      </c>
      <c r="G24" s="204">
        <v>6.9181813037254152</v>
      </c>
    </row>
    <row r="25" spans="1:7" ht="12.75">
      <c r="A25" s="317" t="s">
        <v>0</v>
      </c>
      <c r="B25" s="205">
        <v>95.122827928376594</v>
      </c>
      <c r="C25" s="318">
        <v>4.8771720716234039</v>
      </c>
      <c r="D25" s="205">
        <v>89.996460428081448</v>
      </c>
      <c r="E25" s="318">
        <v>10.00353957191855</v>
      </c>
      <c r="F25" s="205">
        <v>91.925243796290047</v>
      </c>
      <c r="G25" s="205">
        <v>8.0747562037099492</v>
      </c>
    </row>
    <row r="28" spans="1:7" ht="12.75">
      <c r="A28" s="706" t="s">
        <v>529</v>
      </c>
      <c r="B28" s="47"/>
      <c r="C28" s="47"/>
      <c r="D28" s="47"/>
      <c r="E28" s="47"/>
      <c r="F28" s="47"/>
      <c r="G28" s="47"/>
    </row>
  </sheetData>
  <conditionalFormatting sqref="E25 C25">
    <cfRule type="expression" dxfId="54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9370078740157483" footer="0.39370078740157483"/>
  <pageSetup paperSize="9" scale="70" orientation="portrait" r:id="rId1"/>
  <headerFooter alignWithMargins="0">
    <oddHeader>&amp;C-34-</oddHeader>
    <oddFooter>&amp;CStatistische Ämter des Bundes und der Länder, Internationale Bildungsindikatoren, 2017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Normal="100" workbookViewId="0">
      <pane xSplit="1" ySplit="10" topLeftCell="B11" activePane="bottomRight" state="frozen"/>
      <selection activeCell="I2" sqref="I2"/>
      <selection pane="topRight" activeCell="I2" sqref="I2"/>
      <selection pane="bottomLeft" activeCell="I2" sqref="I2"/>
      <selection pane="bottomRight"/>
    </sheetView>
  </sheetViews>
  <sheetFormatPr baseColWidth="10" defaultColWidth="8" defaultRowHeight="12.75"/>
  <cols>
    <col min="1" max="1" width="24" style="286" customWidth="1"/>
    <col min="2" max="5" width="10.42578125" style="286" customWidth="1"/>
    <col min="6" max="6" width="8.85546875" style="286" customWidth="1"/>
    <col min="7" max="7" width="10.140625" style="286" customWidth="1"/>
    <col min="8" max="9" width="8.85546875" style="286" customWidth="1"/>
    <col min="10" max="10" width="10.140625" style="286" customWidth="1"/>
    <col min="11" max="11" width="17" style="286" customWidth="1"/>
    <col min="12" max="16384" width="8" style="288"/>
  </cols>
  <sheetData>
    <row r="1" spans="1:11">
      <c r="A1" s="569" t="s">
        <v>421</v>
      </c>
      <c r="K1" s="287"/>
    </row>
    <row r="2" spans="1:11">
      <c r="K2" s="287"/>
    </row>
    <row r="3" spans="1:11" s="291" customFormat="1" ht="15.75">
      <c r="A3" s="289" t="s">
        <v>220</v>
      </c>
      <c r="B3" s="289"/>
      <c r="C3" s="286"/>
      <c r="D3" s="286"/>
      <c r="E3" s="286"/>
      <c r="F3" s="286"/>
      <c r="G3" s="286"/>
      <c r="H3" s="286"/>
      <c r="I3" s="286"/>
      <c r="J3" s="286"/>
      <c r="K3" s="290"/>
    </row>
    <row r="4" spans="1:11" s="291" customFormat="1" ht="15" customHeight="1">
      <c r="A4" s="292" t="s">
        <v>221</v>
      </c>
      <c r="B4" s="292"/>
      <c r="C4" s="292"/>
      <c r="D4" s="292"/>
      <c r="E4" s="286"/>
      <c r="F4" s="286"/>
      <c r="G4" s="286"/>
      <c r="H4" s="286"/>
      <c r="I4" s="286"/>
      <c r="J4" s="286"/>
      <c r="K4" s="286"/>
    </row>
    <row r="5" spans="1:11" s="291" customFormat="1" ht="12" customHeight="1">
      <c r="A5" s="294" t="s">
        <v>222</v>
      </c>
      <c r="B5" s="294"/>
      <c r="C5" s="286"/>
      <c r="D5" s="286"/>
      <c r="E5" s="286"/>
      <c r="F5" s="286"/>
      <c r="G5" s="286"/>
      <c r="H5" s="286"/>
      <c r="I5" s="286"/>
      <c r="J5" s="286"/>
      <c r="K5" s="286"/>
    </row>
    <row r="6" spans="1:11" s="291" customFormat="1">
      <c r="A6" s="294"/>
      <c r="B6" s="294"/>
      <c r="C6" s="286"/>
      <c r="D6" s="286"/>
      <c r="E6" s="286"/>
      <c r="F6" s="286"/>
      <c r="G6" s="286"/>
      <c r="H6" s="286"/>
      <c r="I6" s="286"/>
      <c r="J6" s="286"/>
      <c r="K6" s="286"/>
    </row>
    <row r="7" spans="1:11" s="291" customFormat="1" ht="38.25">
      <c r="A7" s="294"/>
      <c r="B7" s="319" t="s">
        <v>223</v>
      </c>
      <c r="C7" s="319"/>
      <c r="D7" s="319"/>
      <c r="E7" s="319"/>
      <c r="F7" s="319"/>
      <c r="G7" s="319"/>
      <c r="H7" s="319"/>
      <c r="I7" s="319"/>
      <c r="J7" s="319"/>
      <c r="K7" s="319" t="s">
        <v>522</v>
      </c>
    </row>
    <row r="8" spans="1:11" s="291" customFormat="1">
      <c r="A8" s="294"/>
      <c r="B8" s="320" t="s">
        <v>224</v>
      </c>
      <c r="C8" s="320"/>
      <c r="D8" s="319"/>
      <c r="E8" s="319"/>
      <c r="F8" s="319"/>
      <c r="G8" s="319"/>
      <c r="H8" s="319"/>
      <c r="I8" s="319"/>
      <c r="J8" s="319"/>
      <c r="K8" s="320" t="s">
        <v>225</v>
      </c>
    </row>
    <row r="9" spans="1:11" s="291" customFormat="1">
      <c r="A9" s="298"/>
      <c r="B9" s="320">
        <v>2</v>
      </c>
      <c r="C9" s="320">
        <v>3</v>
      </c>
      <c r="D9" s="320">
        <v>4</v>
      </c>
      <c r="E9" s="320">
        <v>5</v>
      </c>
      <c r="F9" s="320"/>
      <c r="G9" s="320"/>
      <c r="H9" s="320">
        <v>6</v>
      </c>
      <c r="I9" s="320"/>
      <c r="J9" s="320"/>
      <c r="K9" s="319" t="s">
        <v>226</v>
      </c>
    </row>
    <row r="10" spans="1:11" s="291" customFormat="1">
      <c r="A10" s="298" t="s">
        <v>17</v>
      </c>
      <c r="B10" s="321" t="s">
        <v>227</v>
      </c>
      <c r="C10" s="321" t="s">
        <v>228</v>
      </c>
      <c r="D10" s="321" t="s">
        <v>228</v>
      </c>
      <c r="E10" s="321" t="s">
        <v>228</v>
      </c>
      <c r="F10" s="321" t="s">
        <v>163</v>
      </c>
      <c r="G10" s="321" t="s">
        <v>108</v>
      </c>
      <c r="H10" s="321" t="s">
        <v>229</v>
      </c>
      <c r="I10" s="321" t="s">
        <v>163</v>
      </c>
      <c r="J10" s="321" t="s">
        <v>108</v>
      </c>
      <c r="K10" s="321"/>
    </row>
    <row r="11" spans="1:11" s="291" customFormat="1" ht="15" customHeight="1">
      <c r="A11" s="727" t="s">
        <v>2</v>
      </c>
      <c r="B11" s="728">
        <v>60.831971970250635</v>
      </c>
      <c r="C11" s="728">
        <v>95.227075184702301</v>
      </c>
      <c r="D11" s="728">
        <v>96.408635735314292</v>
      </c>
      <c r="E11" s="728">
        <v>99.579061787335618</v>
      </c>
      <c r="F11" s="728">
        <v>0.35166989918796221</v>
      </c>
      <c r="G11" s="728">
        <v>99.930731686523586</v>
      </c>
      <c r="H11" s="728">
        <v>32.581469250420589</v>
      </c>
      <c r="I11" s="728">
        <v>67.389453133113179</v>
      </c>
      <c r="J11" s="728">
        <v>99.970922383533761</v>
      </c>
      <c r="K11" s="728">
        <v>97.986023848531602</v>
      </c>
    </row>
    <row r="12" spans="1:11" s="291" customFormat="1" ht="15" customHeight="1">
      <c r="A12" s="729" t="s">
        <v>1</v>
      </c>
      <c r="B12" s="730">
        <v>56.49539877300613</v>
      </c>
      <c r="C12" s="730">
        <v>91.016116553723407</v>
      </c>
      <c r="D12" s="730">
        <v>96.355907304711891</v>
      </c>
      <c r="E12" s="730">
        <v>96.170398668934681</v>
      </c>
      <c r="F12" s="730">
        <v>0.13013208406532631</v>
      </c>
      <c r="G12" s="730">
        <v>96.300530753000018</v>
      </c>
      <c r="H12" s="730">
        <v>32.129315415592053</v>
      </c>
      <c r="I12" s="730">
        <v>64.7129089181485</v>
      </c>
      <c r="J12" s="730">
        <v>96.84222433374056</v>
      </c>
      <c r="K12" s="730">
        <v>96.263724081866428</v>
      </c>
    </row>
    <row r="13" spans="1:11" s="291" customFormat="1" ht="15" customHeight="1">
      <c r="A13" s="727" t="s">
        <v>230</v>
      </c>
      <c r="B13" s="728">
        <v>84.296154515399337</v>
      </c>
      <c r="C13" s="728">
        <v>94.557687591956835</v>
      </c>
      <c r="D13" s="728">
        <v>96.490744990056598</v>
      </c>
      <c r="E13" s="728">
        <v>96.21473895834643</v>
      </c>
      <c r="F13" s="728">
        <v>0.80417164038449462</v>
      </c>
      <c r="G13" s="728">
        <v>97.018910598730912</v>
      </c>
      <c r="H13" s="728">
        <v>16.987261146496817</v>
      </c>
      <c r="I13" s="728">
        <v>83.888535031847127</v>
      </c>
      <c r="J13" s="728">
        <v>100.87579617834395</v>
      </c>
      <c r="K13" s="728">
        <v>96.354562221981126</v>
      </c>
    </row>
    <row r="14" spans="1:11" s="291" customFormat="1" ht="15" customHeight="1">
      <c r="A14" s="729" t="s">
        <v>4</v>
      </c>
      <c r="B14" s="730">
        <v>91.822277847309138</v>
      </c>
      <c r="C14" s="730">
        <v>96.693008506568674</v>
      </c>
      <c r="D14" s="730">
        <v>97.379766238743059</v>
      </c>
      <c r="E14" s="730">
        <v>97.703620462207454</v>
      </c>
      <c r="F14" s="730">
        <v>0.13191967557531636</v>
      </c>
      <c r="G14" s="730">
        <v>97.835540137782772</v>
      </c>
      <c r="H14" s="730">
        <v>35.881134030328724</v>
      </c>
      <c r="I14" s="730">
        <v>63.040406894602995</v>
      </c>
      <c r="J14" s="730">
        <v>98.921540924931719</v>
      </c>
      <c r="K14" s="730">
        <v>97.540091430230021</v>
      </c>
    </row>
    <row r="15" spans="1:11" s="291" customFormat="1" ht="15" customHeight="1">
      <c r="A15" s="727" t="s">
        <v>5</v>
      </c>
      <c r="B15" s="728">
        <v>54.90616621983915</v>
      </c>
      <c r="C15" s="728">
        <v>89.973133755517182</v>
      </c>
      <c r="D15" s="728">
        <v>92.491838955386285</v>
      </c>
      <c r="E15" s="728">
        <v>95.2354874041621</v>
      </c>
      <c r="F15" s="728">
        <v>5.4764512595837894E-2</v>
      </c>
      <c r="G15" s="728">
        <v>95.290251916757938</v>
      </c>
      <c r="H15" s="728">
        <v>35.566158928243716</v>
      </c>
      <c r="I15" s="728">
        <v>60.873554780693709</v>
      </c>
      <c r="J15" s="728">
        <v>96.439713708937418</v>
      </c>
      <c r="K15" s="728">
        <v>93.859170305676855</v>
      </c>
    </row>
    <row r="16" spans="1:11" s="291" customFormat="1" ht="15" customHeight="1">
      <c r="A16" s="729" t="s">
        <v>200</v>
      </c>
      <c r="B16" s="730">
        <v>81.12029493964441</v>
      </c>
      <c r="C16" s="730">
        <v>96.04275714195623</v>
      </c>
      <c r="D16" s="730">
        <v>98.089943474749987</v>
      </c>
      <c r="E16" s="730">
        <v>101.01178278688525</v>
      </c>
      <c r="F16" s="730">
        <v>0.12167008196721311</v>
      </c>
      <c r="G16" s="730">
        <v>101.13345286885247</v>
      </c>
      <c r="H16" s="730">
        <v>47.816260266123386</v>
      </c>
      <c r="I16" s="730">
        <v>55.446616158400708</v>
      </c>
      <c r="J16" s="730">
        <v>103.26287642452409</v>
      </c>
      <c r="K16" s="730">
        <v>99.528614220400442</v>
      </c>
    </row>
    <row r="17" spans="1:11" s="291" customFormat="1" ht="15" customHeight="1">
      <c r="A17" s="727" t="s">
        <v>7</v>
      </c>
      <c r="B17" s="728">
        <v>59.554855266633957</v>
      </c>
      <c r="C17" s="728">
        <v>92.014820976218374</v>
      </c>
      <c r="D17" s="728">
        <v>95.965291628609236</v>
      </c>
      <c r="E17" s="728">
        <v>96.783149197445468</v>
      </c>
      <c r="F17" s="728">
        <v>0.15918436961094581</v>
      </c>
      <c r="G17" s="728">
        <v>96.942333567056409</v>
      </c>
      <c r="H17" s="728">
        <v>49.943602071005913</v>
      </c>
      <c r="I17" s="728">
        <v>48.206360946745562</v>
      </c>
      <c r="J17" s="728">
        <v>98.149963017751489</v>
      </c>
      <c r="K17" s="728">
        <v>96.370846489249743</v>
      </c>
    </row>
    <row r="18" spans="1:11" s="291" customFormat="1" ht="15" customHeight="1">
      <c r="A18" s="729" t="s">
        <v>8</v>
      </c>
      <c r="B18" s="730">
        <v>89.864709928915389</v>
      </c>
      <c r="C18" s="730">
        <v>95.330769230769235</v>
      </c>
      <c r="D18" s="730">
        <v>96.887159533073927</v>
      </c>
      <c r="E18" s="730">
        <v>97.525788608162657</v>
      </c>
      <c r="F18" s="730">
        <v>7.4749588877261172E-2</v>
      </c>
      <c r="G18" s="730">
        <v>97.600538197039924</v>
      </c>
      <c r="H18" s="730">
        <v>53.919750797300303</v>
      </c>
      <c r="I18" s="730">
        <v>44.389230883334569</v>
      </c>
      <c r="J18" s="730">
        <v>98.308981680634872</v>
      </c>
      <c r="K18" s="730">
        <v>97.20360013333827</v>
      </c>
    </row>
    <row r="19" spans="1:11" s="291" customFormat="1" ht="15" customHeight="1">
      <c r="A19" s="727" t="s">
        <v>231</v>
      </c>
      <c r="B19" s="728">
        <v>58.524157216094451</v>
      </c>
      <c r="C19" s="728">
        <v>92.141167624806158</v>
      </c>
      <c r="D19" s="728">
        <v>97.216810885093409</v>
      </c>
      <c r="E19" s="728">
        <v>98.73966816579555</v>
      </c>
      <c r="F19" s="728">
        <v>0.27804789109031242</v>
      </c>
      <c r="G19" s="728">
        <v>99.01771605688586</v>
      </c>
      <c r="H19" s="728">
        <v>30.597619538638305</v>
      </c>
      <c r="I19" s="728">
        <v>69.681524909406946</v>
      </c>
      <c r="J19" s="728">
        <v>100.27914444804524</v>
      </c>
      <c r="K19" s="728">
        <v>97.975915476956871</v>
      </c>
    </row>
    <row r="20" spans="1:11" s="291" customFormat="1" ht="15" customHeight="1">
      <c r="A20" s="729" t="s">
        <v>10</v>
      </c>
      <c r="B20" s="730">
        <v>60.949472182025509</v>
      </c>
      <c r="C20" s="730">
        <v>92.034996759559291</v>
      </c>
      <c r="D20" s="730">
        <v>96.701801545316712</v>
      </c>
      <c r="E20" s="730">
        <v>98.328507413553339</v>
      </c>
      <c r="F20" s="730">
        <v>0.26469778097266355</v>
      </c>
      <c r="G20" s="730">
        <v>98.593205194526007</v>
      </c>
      <c r="H20" s="730">
        <v>23.191290703253667</v>
      </c>
      <c r="I20" s="730">
        <v>76.123999844384215</v>
      </c>
      <c r="J20" s="730">
        <v>99.315290547637886</v>
      </c>
      <c r="K20" s="730">
        <v>97.509220170331389</v>
      </c>
    </row>
    <row r="21" spans="1:11" s="291" customFormat="1" ht="15" customHeight="1">
      <c r="A21" s="727" t="s">
        <v>11</v>
      </c>
      <c r="B21" s="728">
        <v>76.53271430328374</v>
      </c>
      <c r="C21" s="728">
        <v>96.534214309748862</v>
      </c>
      <c r="D21" s="728">
        <v>97.797535158475512</v>
      </c>
      <c r="E21" s="728">
        <v>98.267644362969747</v>
      </c>
      <c r="F21" s="728">
        <v>0.24442407577146349</v>
      </c>
      <c r="G21" s="728">
        <v>98.512068438741224</v>
      </c>
      <c r="H21" s="728">
        <v>32.637624111391808</v>
      </c>
      <c r="I21" s="728">
        <v>66.914399858997712</v>
      </c>
      <c r="J21" s="728">
        <v>99.552023970389513</v>
      </c>
      <c r="K21" s="728">
        <v>98.030387869065819</v>
      </c>
    </row>
    <row r="22" spans="1:11" s="291" customFormat="1" ht="15" customHeight="1">
      <c r="A22" s="729" t="s">
        <v>232</v>
      </c>
      <c r="B22" s="730">
        <v>57.427433124644281</v>
      </c>
      <c r="C22" s="730">
        <v>94.94795281054823</v>
      </c>
      <c r="D22" s="730">
        <v>97.694764616025552</v>
      </c>
      <c r="E22" s="730">
        <v>99.207472403056897</v>
      </c>
      <c r="F22" s="730">
        <v>0</v>
      </c>
      <c r="G22" s="730">
        <v>99.207472403056897</v>
      </c>
      <c r="H22" s="730">
        <v>46.217574358277872</v>
      </c>
      <c r="I22" s="730">
        <v>57.367920684503602</v>
      </c>
      <c r="J22" s="730">
        <v>103.58549504278147</v>
      </c>
      <c r="K22" s="730">
        <v>98.443961589682488</v>
      </c>
    </row>
    <row r="23" spans="1:11" s="291" customFormat="1" ht="15" customHeight="1">
      <c r="A23" s="727" t="s">
        <v>13</v>
      </c>
      <c r="B23" s="728">
        <v>86.711572064708861</v>
      </c>
      <c r="C23" s="728">
        <v>95.917988284040575</v>
      </c>
      <c r="D23" s="728">
        <v>97.054276639401863</v>
      </c>
      <c r="E23" s="728">
        <v>97.558503243744212</v>
      </c>
      <c r="F23" s="728">
        <v>0.11584800741427247</v>
      </c>
      <c r="G23" s="728">
        <v>97.67435125115847</v>
      </c>
      <c r="H23" s="728">
        <v>55.248365263278657</v>
      </c>
      <c r="I23" s="728">
        <v>43.69909372490536</v>
      </c>
      <c r="J23" s="728">
        <v>98.94745898818401</v>
      </c>
      <c r="K23" s="728">
        <v>97.302617502317958</v>
      </c>
    </row>
    <row r="24" spans="1:11" s="291" customFormat="1" ht="15" customHeight="1">
      <c r="A24" s="729" t="s">
        <v>14</v>
      </c>
      <c r="B24" s="730">
        <v>90.268767377201115</v>
      </c>
      <c r="C24" s="730">
        <v>95.530365323622689</v>
      </c>
      <c r="D24" s="730">
        <v>96.509216589861751</v>
      </c>
      <c r="E24" s="730">
        <v>96.702213979367102</v>
      </c>
      <c r="F24" s="730">
        <v>8.114060507708358E-2</v>
      </c>
      <c r="G24" s="730">
        <v>96.783354584444197</v>
      </c>
      <c r="H24" s="730">
        <v>51.480457954994073</v>
      </c>
      <c r="I24" s="730">
        <v>46.517398905871069</v>
      </c>
      <c r="J24" s="730">
        <v>97.997856860865156</v>
      </c>
      <c r="K24" s="730">
        <v>96.605419772346451</v>
      </c>
    </row>
    <row r="25" spans="1:11" s="291" customFormat="1" ht="15" customHeight="1">
      <c r="A25" s="727" t="s">
        <v>15</v>
      </c>
      <c r="B25" s="728">
        <v>60.379392110368613</v>
      </c>
      <c r="C25" s="728">
        <v>90.557701700634965</v>
      </c>
      <c r="D25" s="728">
        <v>95.938351855734965</v>
      </c>
      <c r="E25" s="728">
        <v>96.911213360599874</v>
      </c>
      <c r="F25" s="728">
        <v>0.10650988411724609</v>
      </c>
      <c r="G25" s="728">
        <v>97.017723244717118</v>
      </c>
      <c r="H25" s="728">
        <v>46.644682605111292</v>
      </c>
      <c r="I25" s="728">
        <v>52.415498763396542</v>
      </c>
      <c r="J25" s="728">
        <v>99.060181368507827</v>
      </c>
      <c r="K25" s="728">
        <v>96.420948073631038</v>
      </c>
    </row>
    <row r="26" spans="1:11" s="291" customFormat="1" ht="15" customHeight="1">
      <c r="A26" s="729" t="s">
        <v>16</v>
      </c>
      <c r="B26" s="730">
        <v>92.211750098764028</v>
      </c>
      <c r="C26" s="730">
        <v>96.880187761176941</v>
      </c>
      <c r="D26" s="730">
        <v>97.422276895549103</v>
      </c>
      <c r="E26" s="730">
        <v>97.32137657951435</v>
      </c>
      <c r="F26" s="730">
        <v>5.8230943923601002E-2</v>
      </c>
      <c r="G26" s="730">
        <v>97.379607523437954</v>
      </c>
      <c r="H26" s="730">
        <v>46.436664400634484</v>
      </c>
      <c r="I26" s="730">
        <v>51.688193972354412</v>
      </c>
      <c r="J26" s="730">
        <v>98.124858372988896</v>
      </c>
      <c r="K26" s="730">
        <v>97.372849930113816</v>
      </c>
    </row>
    <row r="27" spans="1:11" s="291" customFormat="1" ht="15" customHeight="1">
      <c r="A27" s="731" t="s">
        <v>0</v>
      </c>
      <c r="B27" s="732">
        <v>66.441978256517785</v>
      </c>
      <c r="C27" s="732">
        <v>93.320452379868712</v>
      </c>
      <c r="D27" s="732">
        <v>96.681214831398265</v>
      </c>
      <c r="E27" s="732">
        <v>97.839793792551006</v>
      </c>
      <c r="F27" s="732">
        <v>0.23478922033987015</v>
      </c>
      <c r="G27" s="732">
        <v>98.074583012890869</v>
      </c>
      <c r="H27" s="732">
        <v>34.342023280183518</v>
      </c>
      <c r="I27" s="732">
        <v>64.749214081395678</v>
      </c>
      <c r="J27" s="732">
        <v>99.091237361579203</v>
      </c>
      <c r="K27" s="732">
        <v>97.256013559811024</v>
      </c>
    </row>
    <row r="28" spans="1:11" s="291" customFormat="1" ht="15" customHeight="1">
      <c r="A28" s="731" t="s">
        <v>26</v>
      </c>
      <c r="B28" s="741">
        <v>54.45805832749204</v>
      </c>
      <c r="C28" s="741">
        <v>72.891364125372547</v>
      </c>
      <c r="D28" s="741">
        <v>85.821725049672665</v>
      </c>
      <c r="E28" s="741">
        <v>81.944350948826482</v>
      </c>
      <c r="F28" s="741">
        <v>13.066714068810029</v>
      </c>
      <c r="G28" s="741">
        <v>95.011065017636511</v>
      </c>
      <c r="H28" s="741">
        <v>23.302905419215818</v>
      </c>
      <c r="I28" s="741">
        <v>74.452590301341317</v>
      </c>
      <c r="J28" s="741">
        <v>97.755495720557136</v>
      </c>
      <c r="K28" s="742" t="s">
        <v>233</v>
      </c>
    </row>
    <row r="29" spans="1:11" s="291" customFormat="1" ht="15" customHeight="1">
      <c r="A29" s="743" t="s">
        <v>234</v>
      </c>
      <c r="B29" s="742" t="s">
        <v>233</v>
      </c>
      <c r="C29" s="742" t="s">
        <v>233</v>
      </c>
      <c r="D29" s="742" t="s">
        <v>233</v>
      </c>
      <c r="E29" s="742" t="s">
        <v>233</v>
      </c>
      <c r="F29" s="742" t="s">
        <v>233</v>
      </c>
      <c r="G29" s="742" t="s">
        <v>233</v>
      </c>
      <c r="H29" s="742" t="s">
        <v>233</v>
      </c>
      <c r="I29" s="742" t="s">
        <v>233</v>
      </c>
      <c r="J29" s="742" t="s">
        <v>233</v>
      </c>
      <c r="K29" s="732">
        <v>93.9</v>
      </c>
    </row>
    <row r="31" spans="1:11">
      <c r="A31" s="734" t="s">
        <v>537</v>
      </c>
      <c r="B31" s="744"/>
      <c r="C31" s="744"/>
    </row>
    <row r="32" spans="1:11">
      <c r="A32" s="744" t="s">
        <v>235</v>
      </c>
      <c r="B32" s="744"/>
      <c r="C32" s="744"/>
    </row>
    <row r="33" spans="1:11">
      <c r="A33" s="744"/>
      <c r="B33" s="744"/>
      <c r="C33" s="744"/>
    </row>
    <row r="34" spans="1:11">
      <c r="A34" s="322"/>
      <c r="B34" s="322"/>
      <c r="C34" s="296"/>
      <c r="D34" s="296"/>
      <c r="E34" s="296"/>
      <c r="F34" s="296"/>
      <c r="G34" s="296"/>
      <c r="H34" s="296"/>
      <c r="I34" s="296"/>
      <c r="J34" s="296"/>
      <c r="K34" s="296"/>
    </row>
    <row r="35" spans="1:11" s="304" customFormat="1">
      <c r="A35" s="738" t="s">
        <v>532</v>
      </c>
      <c r="B35" s="745"/>
      <c r="C35" s="739"/>
      <c r="D35" s="739"/>
      <c r="E35" s="296"/>
      <c r="F35" s="296"/>
      <c r="G35" s="296"/>
      <c r="H35" s="296"/>
      <c r="I35" s="296"/>
      <c r="J35" s="296"/>
      <c r="K35" s="296"/>
    </row>
  </sheetData>
  <conditionalFormatting sqref="K28 C29:I29">
    <cfRule type="expression" dxfId="53" priority="2" stopIfTrue="1">
      <formula>#REF!=1</formula>
    </cfRule>
  </conditionalFormatting>
  <conditionalFormatting sqref="J29">
    <cfRule type="expression" dxfId="52" priority="1" stopIfTrue="1">
      <formula>#REF!=1</formula>
    </cfRule>
  </conditionalFormatting>
  <conditionalFormatting sqref="B28:J28">
    <cfRule type="expression" dxfId="51" priority="3" stopIfTrue="1">
      <formula>#REF!=1</formula>
    </cfRule>
  </conditionalFormatting>
  <conditionalFormatting sqref="G29">
    <cfRule type="expression" dxfId="50" priority="4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" footer="0.19685039370078741"/>
  <pageSetup paperSize="9" scale="70" orientation="portrait" r:id="rId1"/>
  <headerFooter alignWithMargins="0">
    <oddHeader>&amp;C-35-</oddHeader>
    <oddFooter>&amp;CStatistische Ämter des Bundes und der Länder, Internationale Bildungsindikatoren, 2017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90" zoomScaleNormal="9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8.7109375" defaultRowHeight="12"/>
  <cols>
    <col min="1" max="1" width="27.140625" style="323" customWidth="1"/>
    <col min="2" max="3" width="14.42578125" style="323" customWidth="1"/>
    <col min="4" max="7" width="13.28515625" style="323" customWidth="1"/>
    <col min="8" max="8" width="16.42578125" style="323" customWidth="1"/>
    <col min="9" max="9" width="13.28515625" style="323" customWidth="1"/>
    <col min="10" max="10" width="16.7109375" style="323" customWidth="1"/>
    <col min="11" max="11" width="13.28515625" style="323" customWidth="1"/>
    <col min="12" max="16384" width="8.7109375" style="325"/>
  </cols>
  <sheetData>
    <row r="1" spans="1:11" ht="12.75">
      <c r="A1" s="569" t="s">
        <v>421</v>
      </c>
      <c r="E1" s="324"/>
      <c r="F1" s="324"/>
      <c r="G1" s="324"/>
      <c r="H1" s="324"/>
      <c r="I1" s="324"/>
      <c r="J1" s="324"/>
      <c r="K1" s="324"/>
    </row>
    <row r="2" spans="1:11" ht="12.75">
      <c r="E2" s="324"/>
      <c r="F2" s="324"/>
      <c r="G2" s="324"/>
      <c r="H2" s="324"/>
      <c r="I2" s="324"/>
      <c r="J2" s="324"/>
      <c r="K2" s="324"/>
    </row>
    <row r="3" spans="1:11" s="328" customFormat="1" ht="15.75" customHeight="1">
      <c r="A3" s="326" t="s">
        <v>236</v>
      </c>
      <c r="B3" s="326"/>
      <c r="C3" s="326"/>
      <c r="D3" s="326"/>
      <c r="E3" s="327"/>
      <c r="F3" s="327"/>
      <c r="G3" s="327"/>
      <c r="H3" s="327"/>
      <c r="I3" s="327"/>
      <c r="J3" s="327"/>
      <c r="K3" s="327"/>
    </row>
    <row r="4" spans="1:11" s="328" customFormat="1" ht="15" customHeight="1">
      <c r="A4" s="310" t="s">
        <v>237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</row>
    <row r="5" spans="1:11" s="331" customFormat="1" ht="12.75" customHeight="1">
      <c r="A5" s="329"/>
      <c r="B5" s="330"/>
      <c r="C5" s="330"/>
      <c r="D5" s="330"/>
      <c r="E5" s="330"/>
      <c r="F5" s="330"/>
      <c r="G5" s="330"/>
      <c r="H5" s="330"/>
      <c r="I5" s="330"/>
      <c r="J5" s="330"/>
      <c r="K5" s="330"/>
    </row>
    <row r="6" spans="1:11" s="334" customFormat="1" ht="29.25" customHeight="1">
      <c r="A6" s="332"/>
      <c r="B6" s="333" t="s">
        <v>238</v>
      </c>
      <c r="C6" s="333"/>
      <c r="D6" s="333" t="s">
        <v>239</v>
      </c>
      <c r="E6" s="333"/>
      <c r="F6" s="333"/>
      <c r="G6" s="333"/>
      <c r="H6" s="333" t="s">
        <v>240</v>
      </c>
      <c r="I6" s="312"/>
      <c r="J6" s="333"/>
      <c r="K6" s="312"/>
    </row>
    <row r="7" spans="1:11" s="334" customFormat="1" ht="51" customHeight="1">
      <c r="A7" s="332"/>
      <c r="B7" s="827" t="s">
        <v>241</v>
      </c>
      <c r="C7" s="827" t="s">
        <v>242</v>
      </c>
      <c r="D7" s="335" t="s">
        <v>241</v>
      </c>
      <c r="E7" s="335"/>
      <c r="F7" s="335" t="s">
        <v>242</v>
      </c>
      <c r="G7" s="335"/>
      <c r="H7" s="335" t="s">
        <v>241</v>
      </c>
      <c r="I7" s="335"/>
      <c r="J7" s="335" t="s">
        <v>242</v>
      </c>
      <c r="K7" s="335"/>
    </row>
    <row r="8" spans="1:11" s="334" customFormat="1" ht="42.75" customHeight="1">
      <c r="A8" s="332"/>
      <c r="B8" s="827"/>
      <c r="C8" s="827"/>
      <c r="D8" s="336" t="s">
        <v>218</v>
      </c>
      <c r="E8" s="336" t="s">
        <v>219</v>
      </c>
      <c r="F8" s="336" t="s">
        <v>218</v>
      </c>
      <c r="G8" s="336" t="s">
        <v>219</v>
      </c>
      <c r="H8" s="336" t="s">
        <v>243</v>
      </c>
      <c r="I8" s="336" t="s">
        <v>244</v>
      </c>
      <c r="J8" s="336" t="s">
        <v>243</v>
      </c>
      <c r="K8" s="336" t="s">
        <v>244</v>
      </c>
    </row>
    <row r="9" spans="1:11" s="334" customFormat="1" ht="12.75">
      <c r="A9" s="332"/>
      <c r="B9" s="337" t="s">
        <v>245</v>
      </c>
      <c r="C9" s="337" t="s">
        <v>246</v>
      </c>
      <c r="D9" s="338" t="s">
        <v>245</v>
      </c>
      <c r="E9" s="338"/>
      <c r="F9" s="338" t="s">
        <v>246</v>
      </c>
      <c r="G9" s="338"/>
      <c r="H9" s="338" t="s">
        <v>245</v>
      </c>
      <c r="I9" s="338"/>
      <c r="J9" s="338" t="s">
        <v>246</v>
      </c>
      <c r="K9" s="338"/>
    </row>
    <row r="10" spans="1:11" s="334" customFormat="1" ht="12.75">
      <c r="A10" s="339" t="s">
        <v>17</v>
      </c>
      <c r="B10" s="340" t="s">
        <v>247</v>
      </c>
      <c r="C10" s="340"/>
      <c r="D10" s="340"/>
      <c r="E10" s="340"/>
      <c r="F10" s="340"/>
      <c r="G10" s="340"/>
      <c r="H10" s="340" t="s">
        <v>248</v>
      </c>
      <c r="I10" s="340"/>
      <c r="J10" s="340"/>
      <c r="K10" s="340"/>
    </row>
    <row r="11" spans="1:11" s="343" customFormat="1" ht="15" customHeight="1">
      <c r="A11" s="341" t="s">
        <v>2</v>
      </c>
      <c r="B11" s="342">
        <v>23.147697130151457</v>
      </c>
      <c r="C11" s="342">
        <v>76.852302869848543</v>
      </c>
      <c r="D11" s="342">
        <v>34.756014457594873</v>
      </c>
      <c r="E11" s="342">
        <v>65.243985542405127</v>
      </c>
      <c r="F11" s="342">
        <v>43.734370202278114</v>
      </c>
      <c r="G11" s="342">
        <v>56.265629797721886</v>
      </c>
      <c r="H11" s="342">
        <v>3.8132970953620418</v>
      </c>
      <c r="I11" s="342">
        <v>4.3481543519342916</v>
      </c>
      <c r="J11" s="342">
        <v>8.2125498938531241</v>
      </c>
      <c r="K11" s="342">
        <v>9.2663227892010713</v>
      </c>
    </row>
    <row r="12" spans="1:11" s="343" customFormat="1" ht="15" customHeight="1">
      <c r="A12" s="344" t="s">
        <v>1</v>
      </c>
      <c r="B12" s="345">
        <v>23.624297860310662</v>
      </c>
      <c r="C12" s="345">
        <v>76.375702139689338</v>
      </c>
      <c r="D12" s="345">
        <v>22.254805509308309</v>
      </c>
      <c r="E12" s="345">
        <v>77.745194490691688</v>
      </c>
      <c r="F12" s="345">
        <v>30.659572008971221</v>
      </c>
      <c r="G12" s="345">
        <v>69.340427991028776</v>
      </c>
      <c r="H12" s="345">
        <v>4.8933749160437428</v>
      </c>
      <c r="I12" s="345">
        <v>5.2173541755515949</v>
      </c>
      <c r="J12" s="345">
        <v>9.4291630917788982</v>
      </c>
      <c r="K12" s="345">
        <v>9.9039389347291547</v>
      </c>
    </row>
    <row r="13" spans="1:11" s="343" customFormat="1" ht="15" customHeight="1">
      <c r="A13" s="341" t="s">
        <v>3</v>
      </c>
      <c r="B13" s="342">
        <v>35.341263842791889</v>
      </c>
      <c r="C13" s="342">
        <v>64.658736157208111</v>
      </c>
      <c r="D13" s="342">
        <v>20.705366026016534</v>
      </c>
      <c r="E13" s="342">
        <v>79.294633973983466</v>
      </c>
      <c r="F13" s="342">
        <v>24.1590136356937</v>
      </c>
      <c r="G13" s="342">
        <v>75.840986364306289</v>
      </c>
      <c r="H13" s="342">
        <v>5.5384483028266036</v>
      </c>
      <c r="I13" s="342">
        <v>5.8316476198240519</v>
      </c>
      <c r="J13" s="342">
        <v>7.8803051218871847</v>
      </c>
      <c r="K13" s="342">
        <v>8.3311940220872565</v>
      </c>
    </row>
    <row r="14" spans="1:11" s="343" customFormat="1" ht="15" customHeight="1">
      <c r="A14" s="344" t="s">
        <v>4</v>
      </c>
      <c r="B14" s="345">
        <v>35.140483740955801</v>
      </c>
      <c r="C14" s="345">
        <v>64.859516259044199</v>
      </c>
      <c r="D14" s="345">
        <v>43.110860816175155</v>
      </c>
      <c r="E14" s="345">
        <v>56.889139183824845</v>
      </c>
      <c r="F14" s="345">
        <v>49.470879783291409</v>
      </c>
      <c r="G14" s="345">
        <v>50.529120216708591</v>
      </c>
      <c r="H14" s="345">
        <v>6.0446532124242989</v>
      </c>
      <c r="I14" s="345">
        <v>6.1707043459675068</v>
      </c>
      <c r="J14" s="345">
        <v>10.632741880807039</v>
      </c>
      <c r="K14" s="345">
        <v>10.913509495474813</v>
      </c>
    </row>
    <row r="15" spans="1:11" s="343" customFormat="1" ht="15" customHeight="1">
      <c r="A15" s="341" t="s">
        <v>5</v>
      </c>
      <c r="B15" s="342">
        <v>23.646960865945047</v>
      </c>
      <c r="C15" s="342">
        <v>76.353039134054953</v>
      </c>
      <c r="D15" s="342">
        <v>17.834031214312905</v>
      </c>
      <c r="E15" s="342">
        <v>82.165968785687099</v>
      </c>
      <c r="F15" s="342">
        <v>42.188098676648295</v>
      </c>
      <c r="G15" s="342">
        <v>57.811901323351698</v>
      </c>
      <c r="H15" s="342">
        <v>3.6009669031764768</v>
      </c>
      <c r="I15" s="342">
        <v>4.1684169086981466</v>
      </c>
      <c r="J15" s="342">
        <v>8.5971848122716423</v>
      </c>
      <c r="K15" s="342">
        <v>9.8302719975632336</v>
      </c>
    </row>
    <row r="16" spans="1:11" s="343" customFormat="1" ht="15" customHeight="1">
      <c r="A16" s="344" t="s">
        <v>6</v>
      </c>
      <c r="B16" s="345">
        <v>31.778295914657832</v>
      </c>
      <c r="C16" s="345">
        <v>68.221704085342168</v>
      </c>
      <c r="D16" s="345">
        <v>0.50097631210429772</v>
      </c>
      <c r="E16" s="345">
        <v>99.499023687895701</v>
      </c>
      <c r="F16" s="345">
        <v>14.040148835500025</v>
      </c>
      <c r="G16" s="345">
        <v>85.95985116449998</v>
      </c>
      <c r="H16" s="345">
        <v>5.7166116160862526</v>
      </c>
      <c r="I16" s="345">
        <v>6.5133955413310307</v>
      </c>
      <c r="J16" s="345">
        <v>9.5803544304838315</v>
      </c>
      <c r="K16" s="345">
        <v>10.84757367578805</v>
      </c>
    </row>
    <row r="17" spans="1:11" s="343" customFormat="1" ht="15" customHeight="1">
      <c r="A17" s="341" t="s">
        <v>7</v>
      </c>
      <c r="B17" s="342">
        <v>23.205058006228398</v>
      </c>
      <c r="C17" s="342">
        <v>76.794941993771602</v>
      </c>
      <c r="D17" s="342">
        <v>31.978394720348046</v>
      </c>
      <c r="E17" s="342">
        <v>68.021605279651951</v>
      </c>
      <c r="F17" s="342">
        <v>50.784862022481924</v>
      </c>
      <c r="G17" s="342">
        <v>49.215137977518076</v>
      </c>
      <c r="H17" s="342">
        <v>3.8182069444308691</v>
      </c>
      <c r="I17" s="342">
        <v>4.3711953986916878</v>
      </c>
      <c r="J17" s="342">
        <v>9.5013939772669485</v>
      </c>
      <c r="K17" s="342">
        <v>10.708497626481975</v>
      </c>
    </row>
    <row r="18" spans="1:11" s="343" customFormat="1" ht="15" customHeight="1">
      <c r="A18" s="344" t="s">
        <v>8</v>
      </c>
      <c r="B18" s="345">
        <v>33.966302302532355</v>
      </c>
      <c r="C18" s="345">
        <v>66.033697697467645</v>
      </c>
      <c r="D18" s="345">
        <v>9.7433078191736797</v>
      </c>
      <c r="E18" s="345">
        <v>90.25669218082632</v>
      </c>
      <c r="F18" s="345">
        <v>12.814321761071955</v>
      </c>
      <c r="G18" s="345">
        <v>87.185678238928048</v>
      </c>
      <c r="H18" s="345">
        <v>4.5184599043164413</v>
      </c>
      <c r="I18" s="345">
        <v>4.6057767273698564</v>
      </c>
      <c r="J18" s="345">
        <v>10.31710624234436</v>
      </c>
      <c r="K18" s="345">
        <v>10.587920494727111</v>
      </c>
    </row>
    <row r="19" spans="1:11" s="343" customFormat="1" ht="15" customHeight="1">
      <c r="A19" s="341" t="s">
        <v>9</v>
      </c>
      <c r="B19" s="342">
        <v>23.109807224096713</v>
      </c>
      <c r="C19" s="342">
        <v>76.890192775903287</v>
      </c>
      <c r="D19" s="342">
        <v>24.562350643473565</v>
      </c>
      <c r="E19" s="342">
        <v>75.437649356526435</v>
      </c>
      <c r="F19" s="342">
        <v>32.872482580891479</v>
      </c>
      <c r="G19" s="342">
        <v>67.127517419108528</v>
      </c>
      <c r="H19" s="342">
        <v>4.8229849227338679</v>
      </c>
      <c r="I19" s="342">
        <v>5.3587822805118011</v>
      </c>
      <c r="J19" s="342">
        <v>8.9094848257273824</v>
      </c>
      <c r="K19" s="342">
        <v>9.9778605049123357</v>
      </c>
    </row>
    <row r="20" spans="1:11" s="343" customFormat="1" ht="15" customHeight="1">
      <c r="A20" s="344" t="s">
        <v>10</v>
      </c>
      <c r="B20" s="345">
        <v>22.706524015448778</v>
      </c>
      <c r="C20" s="345">
        <v>77.293475984551222</v>
      </c>
      <c r="D20" s="345">
        <v>18.980918400717258</v>
      </c>
      <c r="E20" s="345">
        <v>81.019081599282742</v>
      </c>
      <c r="F20" s="345">
        <v>30.422260938650293</v>
      </c>
      <c r="G20" s="345">
        <v>69.577739061349703</v>
      </c>
      <c r="H20" s="345">
        <v>4.2778699730675314</v>
      </c>
      <c r="I20" s="345">
        <v>4.5978652759284913</v>
      </c>
      <c r="J20" s="345">
        <v>8.0171733083240788</v>
      </c>
      <c r="K20" s="345">
        <v>8.8491859759273943</v>
      </c>
    </row>
    <row r="21" spans="1:11" s="343" customFormat="1" ht="15" customHeight="1">
      <c r="A21" s="341" t="s">
        <v>11</v>
      </c>
      <c r="B21" s="342">
        <v>24.537144220178348</v>
      </c>
      <c r="C21" s="342">
        <v>75.462855779821652</v>
      </c>
      <c r="D21" s="342">
        <v>44.903502501786988</v>
      </c>
      <c r="E21" s="342">
        <v>55.096497498213004</v>
      </c>
      <c r="F21" s="342">
        <v>45.328362649213496</v>
      </c>
      <c r="G21" s="342">
        <v>54.671637350786504</v>
      </c>
      <c r="H21" s="342">
        <v>4.2361280626663165</v>
      </c>
      <c r="I21" s="342">
        <v>4.755074544070248</v>
      </c>
      <c r="J21" s="342">
        <v>8.2222200948109503</v>
      </c>
      <c r="K21" s="342">
        <v>9.3357526069801438</v>
      </c>
    </row>
    <row r="22" spans="1:11" s="343" customFormat="1" ht="15" customHeight="1">
      <c r="A22" s="344" t="s">
        <v>12</v>
      </c>
      <c r="B22" s="345">
        <v>22.302364918775737</v>
      </c>
      <c r="C22" s="345">
        <v>77.697635081224263</v>
      </c>
      <c r="D22" s="345">
        <v>29.93703491700057</v>
      </c>
      <c r="E22" s="345">
        <v>70.062965082999426</v>
      </c>
      <c r="F22" s="345">
        <v>28.704046005339904</v>
      </c>
      <c r="G22" s="345">
        <v>71.295953994660096</v>
      </c>
      <c r="H22" s="345">
        <v>3.4118977564510931</v>
      </c>
      <c r="I22" s="345">
        <v>3.6412825140112899</v>
      </c>
      <c r="J22" s="345">
        <v>9.5922102673611569</v>
      </c>
      <c r="K22" s="345">
        <v>10.322257670310249</v>
      </c>
    </row>
    <row r="23" spans="1:11" s="343" customFormat="1" ht="15" customHeight="1">
      <c r="A23" s="341" t="s">
        <v>13</v>
      </c>
      <c r="B23" s="342">
        <v>32.795328244021178</v>
      </c>
      <c r="C23" s="342">
        <v>67.204671755978822</v>
      </c>
      <c r="D23" s="342">
        <v>32.941573792637627</v>
      </c>
      <c r="E23" s="342">
        <v>67.058426207362373</v>
      </c>
      <c r="F23" s="342">
        <v>37.145717711333326</v>
      </c>
      <c r="G23" s="342">
        <v>62.854282288666674</v>
      </c>
      <c r="H23" s="342">
        <v>5.7998705980542038</v>
      </c>
      <c r="I23" s="342">
        <v>5.9635018927019061</v>
      </c>
      <c r="J23" s="342">
        <v>11.479588669307919</v>
      </c>
      <c r="K23" s="342">
        <v>11.910503677550226</v>
      </c>
    </row>
    <row r="24" spans="1:11" s="343" customFormat="1" ht="15" customHeight="1">
      <c r="A24" s="344" t="s">
        <v>14</v>
      </c>
      <c r="B24" s="345">
        <v>35.466033025272665</v>
      </c>
      <c r="C24" s="345">
        <v>64.533966974727335</v>
      </c>
      <c r="D24" s="345">
        <v>50.937046528142268</v>
      </c>
      <c r="E24" s="345">
        <v>49.062953471857732</v>
      </c>
      <c r="F24" s="345">
        <v>49.977093407991859</v>
      </c>
      <c r="G24" s="345">
        <v>50.022906592008141</v>
      </c>
      <c r="H24" s="345">
        <v>5.6292056757355633</v>
      </c>
      <c r="I24" s="345">
        <v>5.8457151219993682</v>
      </c>
      <c r="J24" s="345">
        <v>9.9928181813000378</v>
      </c>
      <c r="K24" s="345">
        <v>10.412322131780208</v>
      </c>
    </row>
    <row r="25" spans="1:11" s="343" customFormat="1" ht="15" customHeight="1">
      <c r="A25" s="341" t="s">
        <v>15</v>
      </c>
      <c r="B25" s="342">
        <v>23.868122802537755</v>
      </c>
      <c r="C25" s="342">
        <v>76.131877197462245</v>
      </c>
      <c r="D25" s="342">
        <v>18.779574538122866</v>
      </c>
      <c r="E25" s="342">
        <v>81.220425461877127</v>
      </c>
      <c r="F25" s="342">
        <v>25.313794037590785</v>
      </c>
      <c r="G25" s="342">
        <v>74.686205962409218</v>
      </c>
      <c r="H25" s="342">
        <v>4.2879704954091071</v>
      </c>
      <c r="I25" s="342">
        <v>5.2100036796238234</v>
      </c>
      <c r="J25" s="342">
        <v>9.6397249265561804</v>
      </c>
      <c r="K25" s="342">
        <v>12.00172931332537</v>
      </c>
    </row>
    <row r="26" spans="1:11" s="343" customFormat="1" ht="15" customHeight="1">
      <c r="A26" s="344" t="s">
        <v>16</v>
      </c>
      <c r="B26" s="345">
        <v>33.9614346531623</v>
      </c>
      <c r="C26" s="345">
        <v>66.0385653468377</v>
      </c>
      <c r="D26" s="345">
        <v>32.834646959542496</v>
      </c>
      <c r="E26" s="345">
        <v>67.165353040457504</v>
      </c>
      <c r="F26" s="345">
        <v>32.847945528701928</v>
      </c>
      <c r="G26" s="345">
        <v>67.152054471298072</v>
      </c>
      <c r="H26" s="345">
        <v>4.7006623274572528</v>
      </c>
      <c r="I26" s="345">
        <v>4.8927355021290166</v>
      </c>
      <c r="J26" s="345">
        <v>9.3917443787290882</v>
      </c>
      <c r="K26" s="345">
        <v>9.796200581113391</v>
      </c>
    </row>
    <row r="27" spans="1:11" s="348" customFormat="1" ht="15" customHeight="1">
      <c r="A27" s="346" t="s">
        <v>0</v>
      </c>
      <c r="B27" s="347">
        <v>25.996339471318535</v>
      </c>
      <c r="C27" s="347">
        <v>74.003660528681465</v>
      </c>
      <c r="D27" s="347">
        <v>27.136788542789375</v>
      </c>
      <c r="E27" s="347">
        <v>72.863211457210625</v>
      </c>
      <c r="F27" s="347">
        <v>35.238986345686897</v>
      </c>
      <c r="G27" s="347">
        <v>64.761013654313103</v>
      </c>
      <c r="H27" s="347">
        <v>4.6086663431522892</v>
      </c>
      <c r="I27" s="347">
        <v>5.0173826738184033</v>
      </c>
      <c r="J27" s="347">
        <v>8.8909546921737164</v>
      </c>
      <c r="K27" s="347">
        <v>9.7498862739991132</v>
      </c>
    </row>
    <row r="28" spans="1:11" s="349" customFormat="1" ht="15" customHeight="1">
      <c r="A28" s="272" t="s">
        <v>26</v>
      </c>
      <c r="B28" s="282" t="s">
        <v>33</v>
      </c>
      <c r="C28" s="282" t="s">
        <v>33</v>
      </c>
      <c r="D28" s="282">
        <v>45.151111886478809</v>
      </c>
      <c r="E28" s="282">
        <v>54.848888113521163</v>
      </c>
      <c r="F28" s="282">
        <v>66.826687647774804</v>
      </c>
      <c r="G28" s="282">
        <v>33.173312352225167</v>
      </c>
      <c r="H28" s="282">
        <v>5.7337491555394546</v>
      </c>
      <c r="I28" s="280">
        <v>7.8250860844241172</v>
      </c>
      <c r="J28" s="347" t="s">
        <v>154</v>
      </c>
      <c r="K28" s="347">
        <v>13.614908351369579</v>
      </c>
    </row>
    <row r="29" spans="1:11" s="354" customFormat="1" ht="12.75">
      <c r="A29" s="350"/>
      <c r="B29" s="351"/>
      <c r="C29" s="352"/>
      <c r="D29" s="352"/>
      <c r="E29" s="353"/>
      <c r="F29" s="353"/>
      <c r="G29" s="353"/>
      <c r="H29" s="353"/>
      <c r="I29" s="353"/>
      <c r="J29" s="353"/>
      <c r="K29" s="353"/>
    </row>
    <row r="30" spans="1:11" s="354" customFormat="1" ht="12.75">
      <c r="A30" s="323" t="s">
        <v>249</v>
      </c>
      <c r="B30" s="746"/>
      <c r="C30" s="355"/>
      <c r="D30" s="352"/>
      <c r="E30" s="353"/>
      <c r="F30" s="353"/>
      <c r="G30" s="353"/>
      <c r="H30" s="353"/>
      <c r="I30" s="353"/>
      <c r="J30" s="353"/>
      <c r="K30" s="353"/>
    </row>
    <row r="31" spans="1:11" s="354" customFormat="1" ht="12.75">
      <c r="A31" s="350"/>
      <c r="B31" s="351"/>
      <c r="C31" s="352"/>
      <c r="D31" s="352"/>
      <c r="E31" s="353"/>
      <c r="F31" s="353"/>
      <c r="G31" s="353"/>
      <c r="H31" s="353"/>
      <c r="I31" s="353"/>
      <c r="J31" s="353"/>
      <c r="K31" s="353"/>
    </row>
    <row r="32" spans="1:11" s="354" customFormat="1" ht="12.75">
      <c r="A32" s="350"/>
      <c r="B32" s="351"/>
      <c r="C32" s="352"/>
      <c r="D32" s="352"/>
      <c r="E32" s="353"/>
      <c r="F32" s="353"/>
      <c r="G32" s="353"/>
      <c r="H32" s="353"/>
      <c r="I32" s="353"/>
      <c r="J32" s="353"/>
      <c r="K32" s="353"/>
    </row>
    <row r="33" spans="1:11" s="357" customFormat="1" ht="12.75">
      <c r="A33" s="725" t="s">
        <v>532</v>
      </c>
      <c r="B33" s="747"/>
      <c r="C33" s="748"/>
      <c r="D33" s="355"/>
      <c r="E33" s="356"/>
      <c r="F33" s="356"/>
      <c r="G33" s="356"/>
      <c r="H33" s="356"/>
      <c r="I33" s="356"/>
      <c r="J33" s="356"/>
      <c r="K33" s="356"/>
    </row>
  </sheetData>
  <mergeCells count="2">
    <mergeCell ref="B7:B8"/>
    <mergeCell ref="C7:C8"/>
  </mergeCells>
  <conditionalFormatting sqref="B28:I28 D27:E27">
    <cfRule type="expression" dxfId="49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9370078740157483" footer="0.23622047244094491"/>
  <pageSetup paperSize="9" scale="62" orientation="portrait" r:id="rId1"/>
  <headerFooter alignWithMargins="0">
    <oddHeader>&amp;C-36-</oddHeader>
    <oddFooter>&amp;CStatistische Ämter des Bundes und der Länder, Internationale Bildungsindikatoren, 2017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Normal="100" workbookViewId="0">
      <pane xSplit="1" ySplit="7" topLeftCell="B8" activePane="bottomRight" state="frozen"/>
      <selection activeCell="B34" sqref="B34"/>
      <selection pane="topRight" activeCell="B34" sqref="B34"/>
      <selection pane="bottomLeft" activeCell="B34" sqref="B34"/>
      <selection pane="bottomRight"/>
    </sheetView>
  </sheetViews>
  <sheetFormatPr baseColWidth="10" defaultColWidth="11.42578125" defaultRowHeight="12.75"/>
  <cols>
    <col min="1" max="1" width="24" style="47" customWidth="1"/>
    <col min="2" max="7" width="8.85546875" style="47" customWidth="1"/>
    <col min="8" max="10" width="9.7109375" style="47" customWidth="1"/>
    <col min="11" max="11" width="8.85546875" style="47" customWidth="1"/>
    <col min="12" max="12" width="9.28515625" style="47" customWidth="1"/>
    <col min="13" max="16384" width="11.42578125" style="48"/>
  </cols>
  <sheetData>
    <row r="1" spans="1:12" ht="12.75" customHeight="1">
      <c r="A1" s="569" t="s">
        <v>421</v>
      </c>
    </row>
    <row r="3" spans="1:12" ht="15.75" customHeight="1">
      <c r="A3" s="133" t="s">
        <v>250</v>
      </c>
    </row>
    <row r="4" spans="1:12" ht="15" customHeight="1">
      <c r="A4" s="134" t="s">
        <v>251</v>
      </c>
    </row>
    <row r="5" spans="1:12">
      <c r="A5" s="54"/>
    </row>
    <row r="6" spans="1:12" ht="12.75" customHeight="1">
      <c r="A6" s="54"/>
      <c r="B6" s="812" t="s">
        <v>55</v>
      </c>
      <c r="C6" s="812" t="s">
        <v>57</v>
      </c>
      <c r="D6" s="812" t="s">
        <v>58</v>
      </c>
      <c r="E6" s="812" t="s">
        <v>59</v>
      </c>
      <c r="F6" s="812" t="s">
        <v>60</v>
      </c>
      <c r="G6" s="812" t="s">
        <v>61</v>
      </c>
      <c r="H6" s="812" t="s">
        <v>62</v>
      </c>
      <c r="I6" s="812" t="s">
        <v>63</v>
      </c>
      <c r="J6" s="812" t="s">
        <v>64</v>
      </c>
      <c r="K6" s="812" t="s">
        <v>65</v>
      </c>
      <c r="L6" s="812" t="s">
        <v>66</v>
      </c>
    </row>
    <row r="7" spans="1:12" ht="93.75" customHeight="1">
      <c r="A7" s="55" t="s">
        <v>17</v>
      </c>
      <c r="B7" s="812"/>
      <c r="C7" s="812"/>
      <c r="D7" s="812"/>
      <c r="E7" s="812"/>
      <c r="F7" s="812"/>
      <c r="G7" s="812"/>
      <c r="H7" s="812"/>
      <c r="I7" s="812"/>
      <c r="J7" s="812"/>
      <c r="K7" s="812"/>
      <c r="L7" s="812"/>
    </row>
    <row r="8" spans="1:12" s="58" customFormat="1" ht="15" customHeight="1">
      <c r="A8" s="56" t="s">
        <v>2</v>
      </c>
      <c r="B8" s="358">
        <v>100</v>
      </c>
      <c r="C8" s="136">
        <v>8.5275509139371852</v>
      </c>
      <c r="D8" s="136">
        <v>11.117118655321894</v>
      </c>
      <c r="E8" s="136">
        <v>5.7558597270045437</v>
      </c>
      <c r="F8" s="136">
        <v>22.864080893163731</v>
      </c>
      <c r="G8" s="136">
        <v>8.5389336292839317</v>
      </c>
      <c r="H8" s="136">
        <v>7.3684110677935548</v>
      </c>
      <c r="I8" s="136">
        <v>27.533839864166264</v>
      </c>
      <c r="J8" s="136">
        <v>1.8041603824592356</v>
      </c>
      <c r="K8" s="136">
        <v>4.8139400320613142</v>
      </c>
      <c r="L8" s="136">
        <v>1.6761048348083434</v>
      </c>
    </row>
    <row r="9" spans="1:12" ht="15" customHeight="1">
      <c r="A9" s="59" t="s">
        <v>1</v>
      </c>
      <c r="B9" s="359">
        <v>100</v>
      </c>
      <c r="C9" s="138">
        <v>6.1107127501522545</v>
      </c>
      <c r="D9" s="138">
        <v>11.633189816021744</v>
      </c>
      <c r="E9" s="138">
        <v>6.3961549992504878</v>
      </c>
      <c r="F9" s="138">
        <v>22.856330160438361</v>
      </c>
      <c r="G9" s="138">
        <v>9.789574276720133</v>
      </c>
      <c r="H9" s="138">
        <v>6.9048868235646834</v>
      </c>
      <c r="I9" s="138">
        <v>27.0989991413275</v>
      </c>
      <c r="J9" s="138">
        <v>2.1614075850697048</v>
      </c>
      <c r="K9" s="138">
        <v>4.8939978571917351</v>
      </c>
      <c r="L9" s="138">
        <v>2.1547465902633962</v>
      </c>
    </row>
    <row r="10" spans="1:12" s="58" customFormat="1" ht="15" customHeight="1">
      <c r="A10" s="56" t="s">
        <v>3</v>
      </c>
      <c r="B10" s="358">
        <v>100</v>
      </c>
      <c r="C10" s="136">
        <v>10.1116354489325</v>
      </c>
      <c r="D10" s="136">
        <v>17.025965116520801</v>
      </c>
      <c r="E10" s="136">
        <v>10.860029519988359</v>
      </c>
      <c r="F10" s="136">
        <v>20.381265201754566</v>
      </c>
      <c r="G10" s="136">
        <v>8.7811571003887501</v>
      </c>
      <c r="H10" s="136">
        <v>5.3676485874061912</v>
      </c>
      <c r="I10" s="136">
        <v>20.501839802091347</v>
      </c>
      <c r="J10" s="136">
        <v>1.430264224684531</v>
      </c>
      <c r="K10" s="136">
        <v>4.2429786084028027</v>
      </c>
      <c r="L10" s="136">
        <v>1.2972163898301561</v>
      </c>
    </row>
    <row r="11" spans="1:12" ht="15" customHeight="1">
      <c r="A11" s="59" t="s">
        <v>4</v>
      </c>
      <c r="B11" s="359">
        <v>100</v>
      </c>
      <c r="C11" s="138">
        <v>13.535044044427421</v>
      </c>
      <c r="D11" s="138">
        <v>15.603217158176944</v>
      </c>
      <c r="E11" s="138">
        <v>7.6752202221371117</v>
      </c>
      <c r="F11" s="138">
        <v>27.108387590961318</v>
      </c>
      <c r="G11" s="138">
        <v>6.7790118728456523</v>
      </c>
      <c r="H11" s="138">
        <v>4.6725392569896593</v>
      </c>
      <c r="I11" s="138">
        <v>17.035618536959017</v>
      </c>
      <c r="J11" s="138">
        <v>1.4324013787820757</v>
      </c>
      <c r="K11" s="138">
        <v>3.3780160857908843</v>
      </c>
      <c r="L11" s="138">
        <v>2.7805438529299122</v>
      </c>
    </row>
    <row r="12" spans="1:12" s="58" customFormat="1" ht="15" customHeight="1">
      <c r="A12" s="56" t="s">
        <v>5</v>
      </c>
      <c r="B12" s="358">
        <v>100</v>
      </c>
      <c r="C12" s="136">
        <v>5.8823529411764701</v>
      </c>
      <c r="D12" s="136">
        <v>9.6872082166199824</v>
      </c>
      <c r="E12" s="136">
        <v>11.227824463118582</v>
      </c>
      <c r="F12" s="136">
        <v>27.707749766573297</v>
      </c>
      <c r="G12" s="136">
        <v>11.834733893557422</v>
      </c>
      <c r="H12" s="136">
        <v>7.6797385620915035</v>
      </c>
      <c r="I12" s="136">
        <v>22.572362278244633</v>
      </c>
      <c r="J12" s="136">
        <v>0</v>
      </c>
      <c r="K12" s="136">
        <v>0.9103641456582634</v>
      </c>
      <c r="L12" s="136">
        <v>2.4976657329598506</v>
      </c>
    </row>
    <row r="13" spans="1:12" ht="15" customHeight="1">
      <c r="A13" s="59" t="s">
        <v>6</v>
      </c>
      <c r="B13" s="359">
        <v>100</v>
      </c>
      <c r="C13" s="138">
        <v>8.9873135989316726</v>
      </c>
      <c r="D13" s="138">
        <v>9.7173380814600492</v>
      </c>
      <c r="E13" s="138">
        <v>12.152236812819941</v>
      </c>
      <c r="F13" s="138">
        <v>30.309370131315376</v>
      </c>
      <c r="G13" s="138">
        <v>8.4086356554640549</v>
      </c>
      <c r="H13" s="138">
        <v>3.9750723347429338</v>
      </c>
      <c r="I13" s="138">
        <v>19.412419318940575</v>
      </c>
      <c r="J13" s="138">
        <v>0.29379034052971287</v>
      </c>
      <c r="K13" s="138">
        <v>4.2733140440685515</v>
      </c>
      <c r="L13" s="138">
        <v>2.470509681727131</v>
      </c>
    </row>
    <row r="14" spans="1:12" s="58" customFormat="1" ht="15" customHeight="1">
      <c r="A14" s="56" t="s">
        <v>7</v>
      </c>
      <c r="B14" s="358">
        <v>100</v>
      </c>
      <c r="C14" s="136">
        <v>8.4809258608867264</v>
      </c>
      <c r="D14" s="136">
        <v>10.992925593296874</v>
      </c>
      <c r="E14" s="136">
        <v>6.7549713177127755</v>
      </c>
      <c r="F14" s="136">
        <v>22.198250631344806</v>
      </c>
      <c r="G14" s="136">
        <v>9.2519191209673384</v>
      </c>
      <c r="H14" s="136">
        <v>6.8904386801130562</v>
      </c>
      <c r="I14" s="136">
        <v>23.507768467880855</v>
      </c>
      <c r="J14" s="136">
        <v>1.7527135283394377</v>
      </c>
      <c r="K14" s="136">
        <v>7.8186409780409081</v>
      </c>
      <c r="L14" s="136">
        <v>2.3514458214172227</v>
      </c>
    </row>
    <row r="15" spans="1:12" ht="15" customHeight="1">
      <c r="A15" s="59" t="s">
        <v>8</v>
      </c>
      <c r="B15" s="359">
        <v>100</v>
      </c>
      <c r="C15" s="138">
        <v>10.204081632653061</v>
      </c>
      <c r="D15" s="138">
        <v>10.298758678729223</v>
      </c>
      <c r="E15" s="138">
        <v>4.8180096780980435</v>
      </c>
      <c r="F15" s="138">
        <v>26.762045024195245</v>
      </c>
      <c r="G15" s="138">
        <v>10.908899642331159</v>
      </c>
      <c r="H15" s="138">
        <v>4.376183463075952</v>
      </c>
      <c r="I15" s="138">
        <v>18.746055123080161</v>
      </c>
      <c r="J15" s="138">
        <v>2.7245949926362298</v>
      </c>
      <c r="K15" s="138">
        <v>8.4472964443509362</v>
      </c>
      <c r="L15" s="138">
        <v>2.7140753208499895</v>
      </c>
    </row>
    <row r="16" spans="1:12" s="58" customFormat="1" ht="15" customHeight="1">
      <c r="A16" s="56" t="s">
        <v>9</v>
      </c>
      <c r="B16" s="358">
        <v>100</v>
      </c>
      <c r="C16" s="136">
        <v>9.3128987313925347</v>
      </c>
      <c r="D16" s="136">
        <v>10.004033145119894</v>
      </c>
      <c r="E16" s="136">
        <v>6.6840214123340917</v>
      </c>
      <c r="F16" s="136">
        <v>19.250934956368702</v>
      </c>
      <c r="G16" s="136">
        <v>10.500843293979614</v>
      </c>
      <c r="H16" s="136">
        <v>5.8590599105375087</v>
      </c>
      <c r="I16" s="136">
        <v>25.933123120921024</v>
      </c>
      <c r="J16" s="136">
        <v>4.0973087922563618</v>
      </c>
      <c r="K16" s="136">
        <v>6.519029111974775</v>
      </c>
      <c r="L16" s="136">
        <v>1.8387475251154943</v>
      </c>
    </row>
    <row r="17" spans="1:12" ht="15" customHeight="1">
      <c r="A17" s="59" t="s">
        <v>10</v>
      </c>
      <c r="B17" s="359">
        <v>100</v>
      </c>
      <c r="C17" s="138">
        <v>3.2113103323372272</v>
      </c>
      <c r="D17" s="138">
        <v>10.583061668024992</v>
      </c>
      <c r="E17" s="138">
        <v>8.799692112650547</v>
      </c>
      <c r="F17" s="138">
        <v>31.954065924114822</v>
      </c>
      <c r="G17" s="138">
        <v>8.9377886443901122</v>
      </c>
      <c r="H17" s="138">
        <v>6.3230100516164081</v>
      </c>
      <c r="I17" s="138">
        <v>22.145250384859185</v>
      </c>
      <c r="J17" s="138">
        <v>0.72557276102508372</v>
      </c>
      <c r="K17" s="138">
        <v>4.7558408041293125</v>
      </c>
      <c r="L17" s="138">
        <v>2.5644073168523045</v>
      </c>
    </row>
    <row r="18" spans="1:12" s="58" customFormat="1" ht="15" customHeight="1">
      <c r="A18" s="56" t="s">
        <v>11</v>
      </c>
      <c r="B18" s="358">
        <v>100</v>
      </c>
      <c r="C18" s="136">
        <v>9.6341571966887223</v>
      </c>
      <c r="D18" s="136">
        <v>12.930599649882799</v>
      </c>
      <c r="E18" s="136">
        <v>7.8598344361036103</v>
      </c>
      <c r="F18" s="136">
        <v>27.297273239770941</v>
      </c>
      <c r="G18" s="136">
        <v>10.046583390202652</v>
      </c>
      <c r="H18" s="136">
        <v>6.7590422217606738</v>
      </c>
      <c r="I18" s="136">
        <v>18.490935525027446</v>
      </c>
      <c r="J18" s="136">
        <v>0.72693825475476959</v>
      </c>
      <c r="K18" s="136">
        <v>3.5456784262528558</v>
      </c>
      <c r="L18" s="136">
        <v>2.7089576595555291</v>
      </c>
    </row>
    <row r="19" spans="1:12" ht="15" customHeight="1">
      <c r="A19" s="59" t="s">
        <v>12</v>
      </c>
      <c r="B19" s="359">
        <v>100</v>
      </c>
      <c r="C19" s="138">
        <v>7.8800089545556302</v>
      </c>
      <c r="D19" s="138">
        <v>11.282740094022834</v>
      </c>
      <c r="E19" s="138">
        <v>4.3877322587866576</v>
      </c>
      <c r="F19" s="138">
        <v>38.795612267741213</v>
      </c>
      <c r="G19" s="138">
        <v>4.3877322587866576</v>
      </c>
      <c r="H19" s="138">
        <v>6.4808596373404974</v>
      </c>
      <c r="I19" s="138">
        <v>18.099395567494962</v>
      </c>
      <c r="J19" s="138">
        <v>0.11193194537721066</v>
      </c>
      <c r="K19" s="138">
        <v>5.9323931049921645</v>
      </c>
      <c r="L19" s="138">
        <v>2.6415939109021713</v>
      </c>
    </row>
    <row r="20" spans="1:12" s="58" customFormat="1" ht="15" customHeight="1">
      <c r="A20" s="56" t="s">
        <v>13</v>
      </c>
      <c r="B20" s="358">
        <v>100</v>
      </c>
      <c r="C20" s="136">
        <v>12.867311553203139</v>
      </c>
      <c r="D20" s="136">
        <v>13.858976698910993</v>
      </c>
      <c r="E20" s="136">
        <v>6.6070450812192014</v>
      </c>
      <c r="F20" s="136">
        <v>16.417229421427269</v>
      </c>
      <c r="G20" s="136">
        <v>8.4413214090162434</v>
      </c>
      <c r="H20" s="136">
        <v>5.8861106041248403</v>
      </c>
      <c r="I20" s="136">
        <v>26.498144430248828</v>
      </c>
      <c r="J20" s="136">
        <v>1.6821804465535075</v>
      </c>
      <c r="K20" s="136">
        <v>5.6275476060108289</v>
      </c>
      <c r="L20" s="136">
        <v>2.1141327492851492</v>
      </c>
    </row>
    <row r="21" spans="1:12" ht="15" customHeight="1">
      <c r="A21" s="59" t="s">
        <v>14</v>
      </c>
      <c r="B21" s="359">
        <v>100</v>
      </c>
      <c r="C21" s="138">
        <v>15.084313447640641</v>
      </c>
      <c r="D21" s="138">
        <v>10.223891171886072</v>
      </c>
      <c r="E21" s="138">
        <v>8.1904491993765056</v>
      </c>
      <c r="F21" s="138">
        <v>19.016579282981436</v>
      </c>
      <c r="G21" s="138">
        <v>6.8300977752586087</v>
      </c>
      <c r="H21" s="138">
        <v>5.0729771857729915</v>
      </c>
      <c r="I21" s="138">
        <v>22.644183080629162</v>
      </c>
      <c r="J21" s="138">
        <v>2.6569363752302677</v>
      </c>
      <c r="K21" s="138">
        <v>6.6104577015729067</v>
      </c>
      <c r="L21" s="138">
        <v>3.67011477965141</v>
      </c>
    </row>
    <row r="22" spans="1:12" s="58" customFormat="1" ht="15" customHeight="1">
      <c r="A22" s="56" t="s">
        <v>15</v>
      </c>
      <c r="B22" s="358">
        <v>100</v>
      </c>
      <c r="C22" s="136">
        <v>11.633067072397617</v>
      </c>
      <c r="D22" s="136">
        <v>9.3508304805375939</v>
      </c>
      <c r="E22" s="136">
        <v>6.7579561303410678</v>
      </c>
      <c r="F22" s="136">
        <v>23.202738683910233</v>
      </c>
      <c r="G22" s="136">
        <v>9.1796627361480923</v>
      </c>
      <c r="H22" s="136">
        <v>8.8817040699885883</v>
      </c>
      <c r="I22" s="136">
        <v>16.932927602383668</v>
      </c>
      <c r="J22" s="136">
        <v>4.8560923037910486</v>
      </c>
      <c r="K22" s="136">
        <v>5.0589577786230508</v>
      </c>
      <c r="L22" s="136">
        <v>4.1460631418790417</v>
      </c>
    </row>
    <row r="23" spans="1:12" ht="15" customHeight="1">
      <c r="A23" s="59" t="s">
        <v>16</v>
      </c>
      <c r="B23" s="359">
        <v>100</v>
      </c>
      <c r="C23" s="138">
        <v>12.268471054610075</v>
      </c>
      <c r="D23" s="138">
        <v>11.017702139293281</v>
      </c>
      <c r="E23" s="138">
        <v>10.716970815391976</v>
      </c>
      <c r="F23" s="138">
        <v>17.955026997471123</v>
      </c>
      <c r="G23" s="138">
        <v>6.6434283370924749</v>
      </c>
      <c r="H23" s="138">
        <v>3.841159182557583</v>
      </c>
      <c r="I23" s="138">
        <v>26.628391770897409</v>
      </c>
      <c r="J23" s="138">
        <v>0.62880185906636599</v>
      </c>
      <c r="K23" s="138">
        <v>8.5024947030278177</v>
      </c>
      <c r="L23" s="138">
        <v>1.7975531405918941</v>
      </c>
    </row>
    <row r="24" spans="1:12" ht="13.5" thickBot="1">
      <c r="A24" s="749" t="s">
        <v>0</v>
      </c>
      <c r="B24" s="750">
        <v>100</v>
      </c>
      <c r="C24" s="751">
        <v>7.6424588208276161</v>
      </c>
      <c r="D24" s="751">
        <v>11.523668496586353</v>
      </c>
      <c r="E24" s="751">
        <v>7.6570356524558054</v>
      </c>
      <c r="F24" s="751">
        <v>24.945949878267868</v>
      </c>
      <c r="G24" s="751">
        <v>9.0340246787554417</v>
      </c>
      <c r="H24" s="751">
        <v>6.3808860349144387</v>
      </c>
      <c r="I24" s="751">
        <v>23.694831493828563</v>
      </c>
      <c r="J24" s="751">
        <v>1.6574356993578558</v>
      </c>
      <c r="K24" s="751">
        <v>5.2151848910357987</v>
      </c>
      <c r="L24" s="751">
        <v>2.248524353970264</v>
      </c>
    </row>
    <row r="25" spans="1:12" ht="15" customHeight="1">
      <c r="A25" s="251" t="s">
        <v>175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12" ht="25.5" customHeight="1">
      <c r="A26" s="362" t="s">
        <v>203</v>
      </c>
      <c r="B26" s="35">
        <v>100</v>
      </c>
      <c r="C26" s="363">
        <v>7.4902231147104965</v>
      </c>
      <c r="D26" s="363">
        <v>11.45556642445298</v>
      </c>
      <c r="E26" s="363">
        <v>7.6216806206414258</v>
      </c>
      <c r="F26" s="363">
        <v>24.239646616085373</v>
      </c>
      <c r="G26" s="363">
        <v>9.8937929321647289</v>
      </c>
      <c r="H26" s="363">
        <v>6.2686352555178653</v>
      </c>
      <c r="I26" s="363">
        <v>23.341684505988422</v>
      </c>
      <c r="J26" s="363">
        <v>1.7143454703502548</v>
      </c>
      <c r="K26" s="363">
        <v>5.7522607468941347</v>
      </c>
      <c r="L26" s="363">
        <v>2.2221643131943214</v>
      </c>
    </row>
    <row r="27" spans="1:12" ht="15" customHeight="1">
      <c r="A27" s="64" t="s">
        <v>539</v>
      </c>
      <c r="B27" s="238">
        <v>100</v>
      </c>
      <c r="C27" s="536">
        <v>8.8787795136452754</v>
      </c>
      <c r="D27" s="536">
        <v>10.971103996633056</v>
      </c>
      <c r="E27" s="536">
        <v>9.7496435778125115</v>
      </c>
      <c r="F27" s="536">
        <v>23.224147932644442</v>
      </c>
      <c r="G27" s="536">
        <v>5.984113171349791</v>
      </c>
      <c r="H27" s="536">
        <v>4.6452661185331072</v>
      </c>
      <c r="I27" s="536">
        <v>15.924612508595812</v>
      </c>
      <c r="J27" s="536" t="s">
        <v>33</v>
      </c>
      <c r="K27" s="536">
        <v>13.251342548868781</v>
      </c>
      <c r="L27" s="536" t="s">
        <v>33</v>
      </c>
    </row>
    <row r="28" spans="1:12" s="69" customFormat="1">
      <c r="A28" s="7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s="69" customFormat="1">
      <c r="A29" s="620" t="s">
        <v>525</v>
      </c>
      <c r="B29" s="621"/>
      <c r="C29" s="621"/>
      <c r="D29" s="621"/>
      <c r="E29" s="622"/>
      <c r="F29" s="622"/>
      <c r="G29" s="622"/>
      <c r="H29" s="622"/>
      <c r="I29" s="68"/>
      <c r="J29" s="68"/>
      <c r="K29" s="68"/>
      <c r="L29" s="68"/>
    </row>
    <row r="30" spans="1:12" s="69" customFormat="1" ht="6" customHeight="1">
      <c r="A30" s="620"/>
      <c r="B30" s="621"/>
      <c r="C30" s="621"/>
      <c r="D30" s="621"/>
      <c r="E30" s="622"/>
      <c r="F30" s="622"/>
      <c r="G30" s="622"/>
      <c r="H30" s="622"/>
      <c r="I30" s="68"/>
      <c r="J30" s="68"/>
      <c r="K30" s="68"/>
      <c r="L30" s="68"/>
    </row>
    <row r="31" spans="1:12" s="69" customFormat="1">
      <c r="A31" s="752" t="s">
        <v>540</v>
      </c>
      <c r="B31" s="621"/>
      <c r="C31" s="621"/>
      <c r="D31" s="621"/>
      <c r="E31" s="622"/>
      <c r="F31" s="622"/>
      <c r="G31" s="622"/>
      <c r="H31" s="622"/>
      <c r="I31" s="68"/>
      <c r="J31" s="68"/>
      <c r="K31" s="68"/>
      <c r="L31" s="68"/>
    </row>
    <row r="32" spans="1:12" s="69" customFormat="1">
      <c r="A32" s="71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</row>
    <row r="33" spans="1:12" s="69" customFormat="1">
      <c r="A33" s="71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1:12">
      <c r="A34" s="624" t="s">
        <v>532</v>
      </c>
      <c r="B34" s="626"/>
      <c r="C34" s="626"/>
      <c r="D34" s="626"/>
    </row>
  </sheetData>
  <mergeCells count="11">
    <mergeCell ref="G6:G7"/>
    <mergeCell ref="B6:B7"/>
    <mergeCell ref="C6:C7"/>
    <mergeCell ref="D6:D7"/>
    <mergeCell ref="E6:E7"/>
    <mergeCell ref="F6:F7"/>
    <mergeCell ref="H6:H7"/>
    <mergeCell ref="I6:I7"/>
    <mergeCell ref="J6:J7"/>
    <mergeCell ref="K6:K7"/>
    <mergeCell ref="L6:L7"/>
  </mergeCells>
  <conditionalFormatting sqref="C27:L27">
    <cfRule type="expression" dxfId="48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>
    <oddHeader>&amp;C-37-</oddHeader>
    <oddFooter>&amp;CStatistische Ämter des Bundes und der Länder, Internationale Bildungsindikatoren, 2017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baseColWidth="10" defaultColWidth="11.42578125" defaultRowHeight="12.75"/>
  <cols>
    <col min="1" max="1" width="25" style="47" customWidth="1"/>
    <col min="2" max="2" width="12.140625" style="47" customWidth="1"/>
    <col min="3" max="8" width="8.85546875" style="47" customWidth="1"/>
    <col min="9" max="11" width="9.7109375" style="47" customWidth="1"/>
    <col min="12" max="12" width="8.85546875" style="47" customWidth="1"/>
    <col min="13" max="13" width="10.140625" style="47" customWidth="1"/>
    <col min="14" max="16384" width="11.42578125" style="48"/>
  </cols>
  <sheetData>
    <row r="1" spans="1:13" ht="12.75" customHeight="1">
      <c r="A1" s="569" t="s">
        <v>421</v>
      </c>
    </row>
    <row r="3" spans="1:13" ht="15.75" customHeight="1">
      <c r="A3" s="133" t="s">
        <v>252</v>
      </c>
      <c r="B3" s="133"/>
    </row>
    <row r="4" spans="1:13" ht="15" customHeight="1">
      <c r="A4" s="134" t="s">
        <v>253</v>
      </c>
      <c r="B4" s="134"/>
    </row>
    <row r="5" spans="1:13">
      <c r="A5" s="54"/>
      <c r="B5" s="54"/>
    </row>
    <row r="6" spans="1:13" ht="12.75" customHeight="1">
      <c r="A6" s="54"/>
      <c r="B6" s="54"/>
      <c r="C6" s="812" t="s">
        <v>55</v>
      </c>
      <c r="D6" s="812" t="s">
        <v>57</v>
      </c>
      <c r="E6" s="812" t="s">
        <v>58</v>
      </c>
      <c r="F6" s="812" t="s">
        <v>59</v>
      </c>
      <c r="G6" s="812" t="s">
        <v>60</v>
      </c>
      <c r="H6" s="812" t="s">
        <v>61</v>
      </c>
      <c r="I6" s="812" t="s">
        <v>62</v>
      </c>
      <c r="J6" s="812" t="s">
        <v>63</v>
      </c>
      <c r="K6" s="812" t="s">
        <v>64</v>
      </c>
      <c r="L6" s="812" t="s">
        <v>65</v>
      </c>
      <c r="M6" s="812" t="s">
        <v>66</v>
      </c>
    </row>
    <row r="7" spans="1:13" ht="93.75" customHeight="1">
      <c r="A7" s="14" t="s">
        <v>17</v>
      </c>
      <c r="B7" s="25" t="s">
        <v>19</v>
      </c>
      <c r="C7" s="812"/>
      <c r="D7" s="812"/>
      <c r="E7" s="812"/>
      <c r="F7" s="812"/>
      <c r="G7" s="812"/>
      <c r="H7" s="812"/>
      <c r="I7" s="812"/>
      <c r="J7" s="812"/>
      <c r="K7" s="812"/>
      <c r="L7" s="812"/>
      <c r="M7" s="812"/>
    </row>
    <row r="8" spans="1:13" s="58" customFormat="1" ht="15" customHeight="1">
      <c r="A8" s="659" t="s">
        <v>2</v>
      </c>
      <c r="B8" s="447" t="s">
        <v>41</v>
      </c>
      <c r="C8" s="358">
        <v>100</v>
      </c>
      <c r="D8" s="136">
        <v>3.0841237920663453</v>
      </c>
      <c r="E8" s="136">
        <v>6.6362940684451237</v>
      </c>
      <c r="F8" s="136">
        <v>3.9330141837660837</v>
      </c>
      <c r="G8" s="136">
        <v>19.613461230446159</v>
      </c>
      <c r="H8" s="136">
        <v>8.5921232937659067</v>
      </c>
      <c r="I8" s="136">
        <v>10.791763805591643</v>
      </c>
      <c r="J8" s="136">
        <v>41.223683508035094</v>
      </c>
      <c r="K8" s="136">
        <v>2.1106582904735633</v>
      </c>
      <c r="L8" s="136">
        <v>2.6498905518677369</v>
      </c>
      <c r="M8" s="136">
        <v>1.3649872755423467</v>
      </c>
    </row>
    <row r="9" spans="1:13" ht="15" customHeight="1">
      <c r="A9" s="659"/>
      <c r="B9" s="447" t="s">
        <v>42</v>
      </c>
      <c r="C9" s="358">
        <v>100</v>
      </c>
      <c r="D9" s="136">
        <v>14.740412739681508</v>
      </c>
      <c r="E9" s="136">
        <v>16.231312967175821</v>
      </c>
      <c r="F9" s="136">
        <v>7.8363665908352296</v>
      </c>
      <c r="G9" s="136">
        <v>26.574179395515113</v>
      </c>
      <c r="H9" s="136">
        <v>8.4782255443613916</v>
      </c>
      <c r="I9" s="136">
        <v>3.4611634709132271</v>
      </c>
      <c r="J9" s="136">
        <v>11.908921026974326</v>
      </c>
      <c r="K9" s="136">
        <v>1.4543386415339616</v>
      </c>
      <c r="L9" s="136">
        <v>7.2838804029899258</v>
      </c>
      <c r="M9" s="136">
        <v>2.0311992200194995</v>
      </c>
    </row>
    <row r="10" spans="1:13" s="58" customFormat="1" ht="15" customHeight="1">
      <c r="A10" s="660" t="s">
        <v>1</v>
      </c>
      <c r="B10" s="661" t="s">
        <v>41</v>
      </c>
      <c r="C10" s="359">
        <v>100</v>
      </c>
      <c r="D10" s="138">
        <v>1.7603209754889639</v>
      </c>
      <c r="E10" s="138">
        <v>6.623007140659201</v>
      </c>
      <c r="F10" s="138">
        <v>4.2179137277141745</v>
      </c>
      <c r="G10" s="138">
        <v>19.940442669521925</v>
      </c>
      <c r="H10" s="138">
        <v>10.190337787544749</v>
      </c>
      <c r="I10" s="138">
        <v>10.236415836671037</v>
      </c>
      <c r="J10" s="138">
        <v>40.738162856402631</v>
      </c>
      <c r="K10" s="138">
        <v>2.7256938290858823</v>
      </c>
      <c r="L10" s="138">
        <v>2.3744389445222787</v>
      </c>
      <c r="M10" s="138">
        <v>1.1932662323891503</v>
      </c>
    </row>
    <row r="11" spans="1:13" ht="15" customHeight="1">
      <c r="A11" s="660"/>
      <c r="B11" s="661" t="s">
        <v>42</v>
      </c>
      <c r="C11" s="359">
        <v>100</v>
      </c>
      <c r="D11" s="138">
        <v>10.989965508592938</v>
      </c>
      <c r="E11" s="138">
        <v>17.252441806481027</v>
      </c>
      <c r="F11" s="138">
        <v>8.8391969787318629</v>
      </c>
      <c r="G11" s="138">
        <v>26.126691272790797</v>
      </c>
      <c r="H11" s="138">
        <v>9.3400914331146883</v>
      </c>
      <c r="I11" s="138">
        <v>3.1683561916120055</v>
      </c>
      <c r="J11" s="138">
        <v>11.801772908236078</v>
      </c>
      <c r="K11" s="138">
        <v>1.5285231564301331</v>
      </c>
      <c r="L11" s="138">
        <v>7.7198501968118238</v>
      </c>
      <c r="M11" s="138">
        <v>3.2331105471986419</v>
      </c>
    </row>
    <row r="12" spans="1:13" s="58" customFormat="1" ht="15" customHeight="1">
      <c r="A12" s="659" t="s">
        <v>3</v>
      </c>
      <c r="B12" s="447" t="s">
        <v>41</v>
      </c>
      <c r="C12" s="358">
        <v>100</v>
      </c>
      <c r="D12" s="136">
        <v>5.1790196855595187</v>
      </c>
      <c r="E12" s="136">
        <v>12.176861760690535</v>
      </c>
      <c r="F12" s="136">
        <v>8.3806755626018408</v>
      </c>
      <c r="G12" s="136">
        <v>18.214647465539262</v>
      </c>
      <c r="H12" s="136">
        <v>11.01862861672612</v>
      </c>
      <c r="I12" s="136">
        <v>8.5171973400273053</v>
      </c>
      <c r="J12" s="136">
        <v>31.303122385167569</v>
      </c>
      <c r="K12" s="136">
        <v>1.1318095741401328</v>
      </c>
      <c r="L12" s="136">
        <v>2.4706037785704851</v>
      </c>
      <c r="M12" s="136">
        <v>1.6074338309772316</v>
      </c>
    </row>
    <row r="13" spans="1:13" ht="15" customHeight="1">
      <c r="A13" s="659"/>
      <c r="B13" s="447" t="s">
        <v>42</v>
      </c>
      <c r="C13" s="358">
        <v>100</v>
      </c>
      <c r="D13" s="136">
        <v>14.521971964088834</v>
      </c>
      <c r="E13" s="136">
        <v>21.361631753031972</v>
      </c>
      <c r="F13" s="136">
        <v>13.076862498031186</v>
      </c>
      <c r="G13" s="136">
        <v>22.318475350448892</v>
      </c>
      <c r="H13" s="136">
        <v>6.7805953693495038</v>
      </c>
      <c r="I13" s="136">
        <v>2.5515829264451093</v>
      </c>
      <c r="J13" s="136">
        <v>10.844227437391716</v>
      </c>
      <c r="K13" s="136">
        <v>1.6971176563238304</v>
      </c>
      <c r="L13" s="136">
        <v>5.8276893999054966</v>
      </c>
      <c r="M13" s="136">
        <v>1.0198456449834619</v>
      </c>
    </row>
    <row r="14" spans="1:13" s="58" customFormat="1" ht="15" customHeight="1">
      <c r="A14" s="660" t="s">
        <v>4</v>
      </c>
      <c r="B14" s="661" t="s">
        <v>41</v>
      </c>
      <c r="C14" s="359">
        <v>100</v>
      </c>
      <c r="D14" s="138">
        <v>6.5796344647519582</v>
      </c>
      <c r="E14" s="138">
        <v>10.008703220191471</v>
      </c>
      <c r="F14" s="138">
        <v>5.5004351610095741</v>
      </c>
      <c r="G14" s="138">
        <v>28.511749347258487</v>
      </c>
      <c r="H14" s="138">
        <v>7.2410791993037416</v>
      </c>
      <c r="I14" s="138">
        <v>8.4943429068755432</v>
      </c>
      <c r="J14" s="138">
        <v>26.370757180156655</v>
      </c>
      <c r="K14" s="138">
        <v>1.5491731940818103</v>
      </c>
      <c r="L14" s="138">
        <v>1.5491731940818103</v>
      </c>
      <c r="M14" s="138">
        <v>4.1949521322889467</v>
      </c>
    </row>
    <row r="15" spans="1:13" ht="15" customHeight="1">
      <c r="A15" s="660"/>
      <c r="B15" s="661" t="s">
        <v>42</v>
      </c>
      <c r="C15" s="359">
        <v>100</v>
      </c>
      <c r="D15" s="138">
        <v>19.001367989056085</v>
      </c>
      <c r="E15" s="138">
        <v>20</v>
      </c>
      <c r="F15" s="138">
        <v>9.3844049247606023</v>
      </c>
      <c r="G15" s="138">
        <v>26.005471956224351</v>
      </c>
      <c r="H15" s="138">
        <v>6.4158686730506158</v>
      </c>
      <c r="I15" s="138">
        <v>1.6689466484268125</v>
      </c>
      <c r="J15" s="138">
        <v>9.6990424076607393</v>
      </c>
      <c r="K15" s="138">
        <v>1.3406292749658002</v>
      </c>
      <c r="L15" s="138">
        <v>4.8153214774281805</v>
      </c>
      <c r="M15" s="138">
        <v>1.6689466484268125</v>
      </c>
    </row>
    <row r="16" spans="1:13" s="58" customFormat="1" ht="15" customHeight="1">
      <c r="A16" s="659" t="s">
        <v>5</v>
      </c>
      <c r="B16" s="447" t="s">
        <v>41</v>
      </c>
      <c r="C16" s="358">
        <v>100</v>
      </c>
      <c r="D16" s="136">
        <v>2.8651949271958665</v>
      </c>
      <c r="E16" s="136">
        <v>5.4955378111789566</v>
      </c>
      <c r="F16" s="136">
        <v>7.1395021136683887</v>
      </c>
      <c r="G16" s="136">
        <v>22.804133395960545</v>
      </c>
      <c r="H16" s="136">
        <v>13.175199624236731</v>
      </c>
      <c r="I16" s="136">
        <v>12.071395021136684</v>
      </c>
      <c r="J16" s="136">
        <v>33.795209018318459</v>
      </c>
      <c r="K16" s="136">
        <v>0</v>
      </c>
      <c r="L16" s="136">
        <v>0.54015969938938468</v>
      </c>
      <c r="M16" s="136">
        <v>2.1136683889149839</v>
      </c>
    </row>
    <row r="17" spans="1:13" s="58" customFormat="1" ht="15" customHeight="1">
      <c r="A17" s="659"/>
      <c r="B17" s="447" t="s">
        <v>42</v>
      </c>
      <c r="C17" s="358">
        <v>100</v>
      </c>
      <c r="D17" s="136">
        <v>8.8631090487238975</v>
      </c>
      <c r="E17" s="136">
        <v>13.828306264501162</v>
      </c>
      <c r="F17" s="136">
        <v>15.266821345707656</v>
      </c>
      <c r="G17" s="136">
        <v>32.552204176334101</v>
      </c>
      <c r="H17" s="136">
        <v>10.51044083526682</v>
      </c>
      <c r="I17" s="136">
        <v>3.3410672853828309</v>
      </c>
      <c r="J17" s="136">
        <v>11.48491879350348</v>
      </c>
      <c r="K17" s="136">
        <v>0</v>
      </c>
      <c r="L17" s="136">
        <v>1.2761020881670533</v>
      </c>
      <c r="M17" s="136">
        <v>2.8770301624129928</v>
      </c>
    </row>
    <row r="18" spans="1:13" s="58" customFormat="1" ht="15" customHeight="1">
      <c r="A18" s="660" t="s">
        <v>6</v>
      </c>
      <c r="B18" s="661" t="s">
        <v>41</v>
      </c>
      <c r="C18" s="359">
        <v>100</v>
      </c>
      <c r="D18" s="138">
        <v>4.6388570420672011</v>
      </c>
      <c r="E18" s="138">
        <v>6.4644148513978301</v>
      </c>
      <c r="F18" s="138">
        <v>8.8632154510979806</v>
      </c>
      <c r="G18" s="138">
        <v>29.38530734632684</v>
      </c>
      <c r="H18" s="138">
        <v>9.5511067995414063</v>
      </c>
      <c r="I18" s="138">
        <v>6.4644148513978301</v>
      </c>
      <c r="J18" s="138">
        <v>30.15257077343681</v>
      </c>
      <c r="K18" s="138">
        <v>0.4497751124437781</v>
      </c>
      <c r="L18" s="138">
        <v>2.3017902813299234</v>
      </c>
      <c r="M18" s="138">
        <v>1.7285474909604022</v>
      </c>
    </row>
    <row r="19" spans="1:13" s="58" customFormat="1" ht="15" customHeight="1">
      <c r="A19" s="660"/>
      <c r="B19" s="661" t="s">
        <v>42</v>
      </c>
      <c r="C19" s="359">
        <v>100</v>
      </c>
      <c r="D19" s="138">
        <v>13.419018515189645</v>
      </c>
      <c r="E19" s="138">
        <v>13.032536401222361</v>
      </c>
      <c r="F19" s="138">
        <v>15.504224339385223</v>
      </c>
      <c r="G19" s="138">
        <v>31.251123494517348</v>
      </c>
      <c r="H19" s="138">
        <v>7.2442926478518785</v>
      </c>
      <c r="I19" s="138">
        <v>1.4380729822038469</v>
      </c>
      <c r="J19" s="138">
        <v>8.4666546827251477</v>
      </c>
      <c r="K19" s="138">
        <v>0.13481934208161064</v>
      </c>
      <c r="L19" s="138">
        <v>6.2825813410030555</v>
      </c>
      <c r="M19" s="138">
        <v>3.2266762538198814</v>
      </c>
    </row>
    <row r="20" spans="1:13" s="58" customFormat="1" ht="15" customHeight="1">
      <c r="A20" s="659" t="s">
        <v>7</v>
      </c>
      <c r="B20" s="447" t="s">
        <v>41</v>
      </c>
      <c r="C20" s="358">
        <v>100</v>
      </c>
      <c r="D20" s="136">
        <v>3.3094812164579608</v>
      </c>
      <c r="E20" s="136">
        <v>6.893924335784801</v>
      </c>
      <c r="F20" s="136">
        <v>5.0089445438282647</v>
      </c>
      <c r="G20" s="136">
        <v>21.264824753196844</v>
      </c>
      <c r="H20" s="136">
        <v>9.6766713045782815</v>
      </c>
      <c r="I20" s="136">
        <v>10.547936129331479</v>
      </c>
      <c r="J20" s="136">
        <v>35.562843702378586</v>
      </c>
      <c r="K20" s="136">
        <v>1.6133306830981249</v>
      </c>
      <c r="L20" s="136">
        <v>4.1144901610017888</v>
      </c>
      <c r="M20" s="136">
        <v>2.007553170343868</v>
      </c>
    </row>
    <row r="21" spans="1:13" s="58" customFormat="1" ht="15" customHeight="1">
      <c r="A21" s="659"/>
      <c r="B21" s="447" t="s">
        <v>42</v>
      </c>
      <c r="C21" s="358">
        <v>100</v>
      </c>
      <c r="D21" s="136">
        <v>13.753504238862432</v>
      </c>
      <c r="E21" s="136">
        <v>15.172087681967103</v>
      </c>
      <c r="F21" s="136">
        <v>8.5351437160131045</v>
      </c>
      <c r="G21" s="136">
        <v>23.149930759617657</v>
      </c>
      <c r="H21" s="136">
        <v>8.8188604046340391</v>
      </c>
      <c r="I21" s="136">
        <v>3.1614145303475532</v>
      </c>
      <c r="J21" s="136">
        <v>11.216941939406222</v>
      </c>
      <c r="K21" s="136">
        <v>1.8948221704326678</v>
      </c>
      <c r="L21" s="136">
        <v>11.595230857567467</v>
      </c>
      <c r="M21" s="136">
        <v>2.7020637011517548</v>
      </c>
    </row>
    <row r="22" spans="1:13" s="58" customFormat="1" ht="15" customHeight="1">
      <c r="A22" s="660" t="s">
        <v>8</v>
      </c>
      <c r="B22" s="661" t="s">
        <v>41</v>
      </c>
      <c r="C22" s="359">
        <v>100</v>
      </c>
      <c r="D22" s="138">
        <v>4.2300479266513857</v>
      </c>
      <c r="E22" s="138">
        <v>6.7097311939987501</v>
      </c>
      <c r="F22" s="138">
        <v>4.0425088560116693</v>
      </c>
      <c r="G22" s="138">
        <v>26.047093144405085</v>
      </c>
      <c r="H22" s="138">
        <v>10.689727026463846</v>
      </c>
      <c r="I22" s="138">
        <v>7.2515107314023757</v>
      </c>
      <c r="J22" s="138">
        <v>28.505938737236924</v>
      </c>
      <c r="K22" s="138">
        <v>3.0214628047509899</v>
      </c>
      <c r="L22" s="138">
        <v>5.8345488643467389</v>
      </c>
      <c r="M22" s="138">
        <v>3.667430714732236</v>
      </c>
    </row>
    <row r="23" spans="1:13" s="58" customFormat="1" ht="15" customHeight="1">
      <c r="A23" s="660"/>
      <c r="B23" s="661" t="s">
        <v>42</v>
      </c>
      <c r="C23" s="359">
        <v>100</v>
      </c>
      <c r="D23" s="138">
        <v>16.294879966008072</v>
      </c>
      <c r="E23" s="138">
        <v>13.957934990439771</v>
      </c>
      <c r="F23" s="138">
        <v>5.608667941363926</v>
      </c>
      <c r="G23" s="138">
        <v>27.490970894412577</v>
      </c>
      <c r="H23" s="138">
        <v>11.132356065434459</v>
      </c>
      <c r="I23" s="138">
        <v>1.4446568939876778</v>
      </c>
      <c r="J23" s="138">
        <v>8.7954110898661568</v>
      </c>
      <c r="K23" s="138">
        <v>2.4219247928616952</v>
      </c>
      <c r="L23" s="138">
        <v>11.111111111111111</v>
      </c>
      <c r="M23" s="138">
        <v>1.7420862545145528</v>
      </c>
    </row>
    <row r="24" spans="1:13" s="58" customFormat="1" ht="15" customHeight="1">
      <c r="A24" s="659" t="s">
        <v>9</v>
      </c>
      <c r="B24" s="447" t="s">
        <v>41</v>
      </c>
      <c r="C24" s="358">
        <v>100</v>
      </c>
      <c r="D24" s="136">
        <v>3.3824214411121858</v>
      </c>
      <c r="E24" s="136">
        <v>5.5752624601383065</v>
      </c>
      <c r="F24" s="136">
        <v>4.6759109964527568</v>
      </c>
      <c r="G24" s="136">
        <v>17.750546418717978</v>
      </c>
      <c r="H24" s="136">
        <v>10.276254971514565</v>
      </c>
      <c r="I24" s="136">
        <v>9.226414418288007</v>
      </c>
      <c r="J24" s="136">
        <v>39.704038123902684</v>
      </c>
      <c r="K24" s="136">
        <v>4.8228170124332648</v>
      </c>
      <c r="L24" s="136">
        <v>2.959618760973163</v>
      </c>
      <c r="M24" s="136">
        <v>1.6267153964670895</v>
      </c>
    </row>
    <row r="25" spans="1:13" s="58" customFormat="1" ht="15" customHeight="1">
      <c r="A25" s="659"/>
      <c r="B25" s="447" t="s">
        <v>42</v>
      </c>
      <c r="C25" s="358">
        <v>100</v>
      </c>
      <c r="D25" s="136">
        <v>15.526108337400052</v>
      </c>
      <c r="E25" s="136">
        <v>14.643943090956867</v>
      </c>
      <c r="F25" s="136">
        <v>8.7878674124404075</v>
      </c>
      <c r="G25" s="136">
        <v>20.822853710724875</v>
      </c>
      <c r="H25" s="136">
        <v>10.736138743946846</v>
      </c>
      <c r="I25" s="136">
        <v>2.331168587409437</v>
      </c>
      <c r="J25" s="136">
        <v>11.505687150418559</v>
      </c>
      <c r="K25" s="136">
        <v>3.3372123578212398</v>
      </c>
      <c r="L25" s="136">
        <v>10.248132437403806</v>
      </c>
      <c r="M25" s="136">
        <v>2.0608881714779081</v>
      </c>
    </row>
    <row r="26" spans="1:13" s="58" customFormat="1" ht="15" customHeight="1">
      <c r="A26" s="660" t="s">
        <v>10</v>
      </c>
      <c r="B26" s="661" t="s">
        <v>41</v>
      </c>
      <c r="C26" s="359">
        <v>100</v>
      </c>
      <c r="D26" s="138">
        <v>0.92891140795332405</v>
      </c>
      <c r="E26" s="138">
        <v>6.3817420104845262</v>
      </c>
      <c r="F26" s="138">
        <v>6.0911144743480072</v>
      </c>
      <c r="G26" s="138">
        <v>27.627163255905774</v>
      </c>
      <c r="H26" s="138">
        <v>9.3549165405452825</v>
      </c>
      <c r="I26" s="138">
        <v>9.9635893049066695</v>
      </c>
      <c r="J26" s="138">
        <v>33.928845605492313</v>
      </c>
      <c r="K26" s="138">
        <v>0.89052663902963303</v>
      </c>
      <c r="L26" s="138">
        <v>2.2625079511307056</v>
      </c>
      <c r="M26" s="138">
        <v>2.5706828102037682</v>
      </c>
    </row>
    <row r="27" spans="1:13" s="58" customFormat="1" ht="15" customHeight="1">
      <c r="A27" s="660"/>
      <c r="B27" s="661" t="s">
        <v>42</v>
      </c>
      <c r="C27" s="359">
        <v>100</v>
      </c>
      <c r="D27" s="138">
        <v>5.6452178794470562</v>
      </c>
      <c r="E27" s="138">
        <v>15.063270413772134</v>
      </c>
      <c r="F27" s="138">
        <v>11.688068673543377</v>
      </c>
      <c r="G27" s="138">
        <v>36.568194044862352</v>
      </c>
      <c r="H27" s="138">
        <v>8.4929712534792881</v>
      </c>
      <c r="I27" s="138">
        <v>2.4407643908029844</v>
      </c>
      <c r="J27" s="138">
        <v>9.5794447173297783</v>
      </c>
      <c r="K27" s="138">
        <v>0.54966902907398307</v>
      </c>
      <c r="L27" s="138">
        <v>7.4146843496362829</v>
      </c>
      <c r="M27" s="138">
        <v>2.5577152480527681</v>
      </c>
    </row>
    <row r="28" spans="1:13" s="58" customFormat="1" ht="15" customHeight="1">
      <c r="A28" s="659" t="s">
        <v>11</v>
      </c>
      <c r="B28" s="447" t="s">
        <v>41</v>
      </c>
      <c r="C28" s="358">
        <v>100</v>
      </c>
      <c r="D28" s="136">
        <v>3.4939610549667246</v>
      </c>
      <c r="E28" s="136">
        <v>6.9447867882671934</v>
      </c>
      <c r="F28" s="136">
        <v>4.7633719497165394</v>
      </c>
      <c r="G28" s="136">
        <v>28.05028346068524</v>
      </c>
      <c r="H28" s="136">
        <v>10.075178703475475</v>
      </c>
      <c r="I28" s="136">
        <v>10.635937885136801</v>
      </c>
      <c r="J28" s="136">
        <v>30.348779886615723</v>
      </c>
      <c r="K28" s="136">
        <v>1.115356174513187</v>
      </c>
      <c r="L28" s="136">
        <v>1.8856297756963274</v>
      </c>
      <c r="M28" s="136">
        <v>2.6867143209267934</v>
      </c>
    </row>
    <row r="29" spans="1:13" s="58" customFormat="1" ht="15" customHeight="1">
      <c r="A29" s="659"/>
      <c r="B29" s="447" t="s">
        <v>42</v>
      </c>
      <c r="C29" s="358">
        <v>100</v>
      </c>
      <c r="D29" s="136">
        <v>15.336194563662374</v>
      </c>
      <c r="E29" s="136">
        <v>18.489270386266092</v>
      </c>
      <c r="F29" s="136">
        <v>10.735336194563661</v>
      </c>
      <c r="G29" s="136">
        <v>26.597997138769671</v>
      </c>
      <c r="H29" s="136">
        <v>10.020028612303291</v>
      </c>
      <c r="I29" s="136">
        <v>3.1587982832618025</v>
      </c>
      <c r="J29" s="136">
        <v>7.4792560801144496</v>
      </c>
      <c r="K29" s="136">
        <v>0.36623748211731044</v>
      </c>
      <c r="L29" s="136">
        <v>5.0872675250357648</v>
      </c>
      <c r="M29" s="136">
        <v>2.7296137339055795</v>
      </c>
    </row>
    <row r="30" spans="1:13" s="58" customFormat="1" ht="15" customHeight="1">
      <c r="A30" s="660" t="s">
        <v>12</v>
      </c>
      <c r="B30" s="661" t="s">
        <v>41</v>
      </c>
      <c r="C30" s="359">
        <v>100</v>
      </c>
      <c r="D30" s="138">
        <v>2.6942074539739558</v>
      </c>
      <c r="E30" s="138">
        <v>6.1293219577907498</v>
      </c>
      <c r="F30" s="138">
        <v>2.6717557251908395</v>
      </c>
      <c r="G30" s="138">
        <v>36.192186798383474</v>
      </c>
      <c r="H30" s="138">
        <v>4.6475078581050742</v>
      </c>
      <c r="I30" s="138">
        <v>10.305343511450381</v>
      </c>
      <c r="J30" s="138">
        <v>30.64660978895375</v>
      </c>
      <c r="K30" s="138">
        <v>0.20206555904804671</v>
      </c>
      <c r="L30" s="138">
        <v>3.7269869779973055</v>
      </c>
      <c r="M30" s="138">
        <v>2.784014369106421</v>
      </c>
    </row>
    <row r="31" spans="1:13" s="58" customFormat="1" ht="15" customHeight="1">
      <c r="A31" s="660"/>
      <c r="B31" s="661" t="s">
        <v>42</v>
      </c>
      <c r="C31" s="359">
        <v>100</v>
      </c>
      <c r="D31" s="138">
        <v>13.035714285714286</v>
      </c>
      <c r="E31" s="138">
        <v>16.40625</v>
      </c>
      <c r="F31" s="138">
        <v>6.09375</v>
      </c>
      <c r="G31" s="138">
        <v>41.383928571428569</v>
      </c>
      <c r="H31" s="138">
        <v>4.1294642857142856</v>
      </c>
      <c r="I31" s="138">
        <v>2.6785714285714284</v>
      </c>
      <c r="J31" s="138">
        <v>5.625</v>
      </c>
      <c r="K31" s="138">
        <v>2.2321428571428572E-2</v>
      </c>
      <c r="L31" s="138">
        <v>8.125</v>
      </c>
      <c r="M31" s="138">
        <v>2.5</v>
      </c>
    </row>
    <row r="32" spans="1:13" s="58" customFormat="1" ht="15" customHeight="1">
      <c r="A32" s="659" t="s">
        <v>13</v>
      </c>
      <c r="B32" s="447" t="s">
        <v>41</v>
      </c>
      <c r="C32" s="358">
        <v>100</v>
      </c>
      <c r="D32" s="136">
        <v>6.055964653902798</v>
      </c>
      <c r="E32" s="136">
        <v>9.2312223858615603</v>
      </c>
      <c r="F32" s="136">
        <v>3.8762886597938149</v>
      </c>
      <c r="G32" s="136">
        <v>14.662739322533136</v>
      </c>
      <c r="H32" s="136">
        <v>9.4256259204712816</v>
      </c>
      <c r="I32" s="136">
        <v>8.8188512518409432</v>
      </c>
      <c r="J32" s="136">
        <v>41.09572901325479</v>
      </c>
      <c r="K32" s="136">
        <v>1.7731958762886597</v>
      </c>
      <c r="L32" s="136">
        <v>3.2164948453608249</v>
      </c>
      <c r="M32" s="136">
        <v>1.8438880706921943</v>
      </c>
    </row>
    <row r="33" spans="1:13" s="58" customFormat="1" ht="15" customHeight="1">
      <c r="A33" s="659"/>
      <c r="B33" s="447" t="s">
        <v>42</v>
      </c>
      <c r="C33" s="358">
        <v>100</v>
      </c>
      <c r="D33" s="136">
        <v>20.139631423359962</v>
      </c>
      <c r="E33" s="136">
        <v>18.799924523554939</v>
      </c>
      <c r="F33" s="136">
        <v>9.5226114849990573</v>
      </c>
      <c r="G33" s="136">
        <v>18.290458519403735</v>
      </c>
      <c r="H33" s="136">
        <v>7.3904019120699411</v>
      </c>
      <c r="I33" s="136">
        <v>2.7548902446694763</v>
      </c>
      <c r="J33" s="136">
        <v>10.9126360148437</v>
      </c>
      <c r="K33" s="136">
        <v>1.5850053462481917</v>
      </c>
      <c r="L33" s="136">
        <v>8.201773696458897</v>
      </c>
      <c r="M33" s="136">
        <v>2.4026668343920998</v>
      </c>
    </row>
    <row r="34" spans="1:13" s="58" customFormat="1" ht="15" customHeight="1">
      <c r="A34" s="660" t="s">
        <v>14</v>
      </c>
      <c r="B34" s="661" t="s">
        <v>41</v>
      </c>
      <c r="C34" s="359">
        <v>100</v>
      </c>
      <c r="D34" s="138">
        <v>6.3401903592262814</v>
      </c>
      <c r="E34" s="138">
        <v>7.2766349401289521</v>
      </c>
      <c r="F34" s="138">
        <v>5.8028860914952407</v>
      </c>
      <c r="G34" s="138">
        <v>17.654283082591341</v>
      </c>
      <c r="H34" s="138">
        <v>7.9674547129260063</v>
      </c>
      <c r="I34" s="138">
        <v>8.2591341725514269</v>
      </c>
      <c r="J34" s="138">
        <v>36.751611912803192</v>
      </c>
      <c r="K34" s="138">
        <v>3.0856616518268343</v>
      </c>
      <c r="L34" s="138">
        <v>4.3598403438747306</v>
      </c>
      <c r="M34" s="138">
        <v>2.5023027325759903</v>
      </c>
    </row>
    <row r="35" spans="1:13" s="58" customFormat="1" ht="15" customHeight="1">
      <c r="A35" s="660"/>
      <c r="B35" s="661" t="s">
        <v>42</v>
      </c>
      <c r="C35" s="359">
        <v>100</v>
      </c>
      <c r="D35" s="138">
        <v>22.578947368421055</v>
      </c>
      <c r="E35" s="138">
        <v>12.75</v>
      </c>
      <c r="F35" s="138">
        <v>10.236842105263158</v>
      </c>
      <c r="G35" s="138">
        <v>20.184210526315791</v>
      </c>
      <c r="H35" s="138">
        <v>5.8552631578947372</v>
      </c>
      <c r="I35" s="138">
        <v>2.3421052631578947</v>
      </c>
      <c r="J35" s="138">
        <v>10.55263157894737</v>
      </c>
      <c r="K35" s="138">
        <v>2.2894736842105261</v>
      </c>
      <c r="L35" s="138">
        <v>8.5394736842105257</v>
      </c>
      <c r="M35" s="138">
        <v>4.6710526315789469</v>
      </c>
    </row>
    <row r="36" spans="1:13" s="58" customFormat="1" ht="15" customHeight="1">
      <c r="A36" s="659" t="s">
        <v>15</v>
      </c>
      <c r="B36" s="447" t="s">
        <v>41</v>
      </c>
      <c r="C36" s="358">
        <v>100</v>
      </c>
      <c r="D36" s="136">
        <v>5.0470064324591783</v>
      </c>
      <c r="E36" s="136">
        <v>5.2078179119247903</v>
      </c>
      <c r="F36" s="136">
        <v>6.1974270163285503</v>
      </c>
      <c r="G36" s="136">
        <v>22.773379515091538</v>
      </c>
      <c r="H36" s="136">
        <v>8.7333003463631869</v>
      </c>
      <c r="I36" s="136">
        <v>14.089559623948542</v>
      </c>
      <c r="J36" s="136">
        <v>26.076199901039089</v>
      </c>
      <c r="K36" s="136">
        <v>5.5294408708560114</v>
      </c>
      <c r="L36" s="136">
        <v>2.6224641266699655</v>
      </c>
      <c r="M36" s="136">
        <v>3.7234042553191489</v>
      </c>
    </row>
    <row r="37" spans="1:13" s="58" customFormat="1" ht="15" customHeight="1">
      <c r="A37" s="659"/>
      <c r="B37" s="447" t="s">
        <v>42</v>
      </c>
      <c r="C37" s="358">
        <v>100</v>
      </c>
      <c r="D37" s="136">
        <v>18.556566970091026</v>
      </c>
      <c r="E37" s="136">
        <v>13.706111833550064</v>
      </c>
      <c r="F37" s="136">
        <v>7.3472041612483743</v>
      </c>
      <c r="G37" s="136">
        <v>23.65409622886866</v>
      </c>
      <c r="H37" s="136">
        <v>9.648894668400521</v>
      </c>
      <c r="I37" s="136">
        <v>3.4070221066319899</v>
      </c>
      <c r="J37" s="136">
        <v>7.3211963589076721</v>
      </c>
      <c r="K37" s="136">
        <v>4.148244473342003</v>
      </c>
      <c r="L37" s="136">
        <v>7.6202860858257475</v>
      </c>
      <c r="M37" s="136">
        <v>4.5903771131339397</v>
      </c>
    </row>
    <row r="38" spans="1:13" s="58" customFormat="1" ht="15" customHeight="1">
      <c r="A38" s="660" t="s">
        <v>16</v>
      </c>
      <c r="B38" s="661" t="s">
        <v>41</v>
      </c>
      <c r="C38" s="359">
        <v>100</v>
      </c>
      <c r="D38" s="138">
        <v>4.2960088691796008</v>
      </c>
      <c r="E38" s="138">
        <v>7.7605321507760534</v>
      </c>
      <c r="F38" s="138">
        <v>6.6657427937915736</v>
      </c>
      <c r="G38" s="138">
        <v>18.361973392461199</v>
      </c>
      <c r="H38" s="138">
        <v>7.4972283813747227</v>
      </c>
      <c r="I38" s="138">
        <v>6.4440133037694007</v>
      </c>
      <c r="J38" s="138">
        <v>41.574279379157431</v>
      </c>
      <c r="K38" s="138">
        <v>0.84534368070953436</v>
      </c>
      <c r="L38" s="138">
        <v>3.7001108647450112</v>
      </c>
      <c r="M38" s="138">
        <v>2.8547671840354769</v>
      </c>
    </row>
    <row r="39" spans="1:13" s="58" customFormat="1" ht="15" customHeight="1">
      <c r="A39" s="660"/>
      <c r="B39" s="661" t="s">
        <v>42</v>
      </c>
      <c r="C39" s="359">
        <v>100</v>
      </c>
      <c r="D39" s="138">
        <v>20.026972353337829</v>
      </c>
      <c r="E39" s="138">
        <v>14.187457855697911</v>
      </c>
      <c r="F39" s="138">
        <v>14.659474039109913</v>
      </c>
      <c r="G39" s="138">
        <v>17.559002022926499</v>
      </c>
      <c r="H39" s="138">
        <v>5.8125421443020899</v>
      </c>
      <c r="I39" s="138">
        <v>1.3081591368846932</v>
      </c>
      <c r="J39" s="138">
        <v>12.083614295347269</v>
      </c>
      <c r="K39" s="138">
        <v>0.41807147673634526</v>
      </c>
      <c r="L39" s="138">
        <v>13.175994605529331</v>
      </c>
      <c r="M39" s="138">
        <v>0.76871207012811871</v>
      </c>
    </row>
    <row r="40" spans="1:13" s="58" customFormat="1" ht="15" customHeight="1">
      <c r="A40" s="64" t="s">
        <v>0</v>
      </c>
      <c r="B40" s="452" t="s">
        <v>41</v>
      </c>
      <c r="C40" s="360">
        <v>100</v>
      </c>
      <c r="D40" s="361">
        <v>2.9084010322785536</v>
      </c>
      <c r="E40" s="361">
        <v>7.0157174408214633</v>
      </c>
      <c r="F40" s="361">
        <v>5.292358723221497</v>
      </c>
      <c r="G40" s="361">
        <v>22.455341703480009</v>
      </c>
      <c r="H40" s="361">
        <v>9.5026376707462994</v>
      </c>
      <c r="I40" s="361">
        <v>9.8659420387722747</v>
      </c>
      <c r="J40" s="361">
        <v>36.336086461943189</v>
      </c>
      <c r="K40" s="361">
        <v>1.9207861420317491</v>
      </c>
      <c r="L40" s="361">
        <v>2.6889387781726035</v>
      </c>
      <c r="M40" s="361">
        <v>2.013790008532359</v>
      </c>
    </row>
    <row r="41" spans="1:13" s="58" customFormat="1" ht="15" customHeight="1" thickBot="1">
      <c r="A41" s="663"/>
      <c r="B41" s="664" t="s">
        <v>42</v>
      </c>
      <c r="C41" s="750">
        <v>100</v>
      </c>
      <c r="D41" s="751">
        <v>12.583535375434341</v>
      </c>
      <c r="E41" s="751">
        <v>16.22875074649723</v>
      </c>
      <c r="F41" s="751">
        <v>10.125119114073222</v>
      </c>
      <c r="G41" s="751">
        <v>27.545471516749565</v>
      </c>
      <c r="H41" s="751">
        <v>8.54491939712773</v>
      </c>
      <c r="I41" s="751">
        <v>2.7434296959137532</v>
      </c>
      <c r="J41" s="751">
        <v>10.500778667764369</v>
      </c>
      <c r="K41" s="751">
        <v>1.3825690297771087</v>
      </c>
      <c r="L41" s="751">
        <v>7.8519029027228573</v>
      </c>
      <c r="M41" s="751">
        <v>2.4935235539398248</v>
      </c>
    </row>
    <row r="42" spans="1:13" ht="15" customHeight="1">
      <c r="A42" s="250" t="s">
        <v>175</v>
      </c>
      <c r="B42" s="250"/>
      <c r="C42" s="84"/>
      <c r="D42" s="66"/>
      <c r="E42" s="66"/>
      <c r="F42" s="66"/>
      <c r="G42" s="66"/>
      <c r="H42" s="66"/>
      <c r="I42" s="66"/>
      <c r="J42" s="66"/>
      <c r="K42" s="66"/>
      <c r="L42" s="66"/>
      <c r="M42" s="66"/>
    </row>
    <row r="43" spans="1:13" ht="24.75" customHeight="1">
      <c r="A43" s="362" t="s">
        <v>203</v>
      </c>
      <c r="B43" s="36" t="s">
        <v>41</v>
      </c>
      <c r="C43" s="364">
        <v>100</v>
      </c>
      <c r="D43" s="363">
        <v>2.9514914569379944</v>
      </c>
      <c r="E43" s="363">
        <v>7.0099991603208771</v>
      </c>
      <c r="F43" s="363">
        <v>5.2799983669845094</v>
      </c>
      <c r="G43" s="363">
        <v>21.951962343863165</v>
      </c>
      <c r="H43" s="363">
        <v>10.430886446736903</v>
      </c>
      <c r="I43" s="363">
        <v>9.625860841564327</v>
      </c>
      <c r="J43" s="363">
        <v>35.651003098482001</v>
      </c>
      <c r="K43" s="363">
        <v>1.8909809064766925</v>
      </c>
      <c r="L43" s="363">
        <v>3.254498043911823</v>
      </c>
      <c r="M43" s="363">
        <v>1.9533193347217117</v>
      </c>
    </row>
    <row r="44" spans="1:13" ht="15" customHeight="1">
      <c r="A44" s="362"/>
      <c r="B44" s="452" t="s">
        <v>42</v>
      </c>
      <c r="C44" s="360">
        <v>100</v>
      </c>
      <c r="D44" s="361">
        <v>12.257787856235858</v>
      </c>
      <c r="E44" s="361">
        <v>16.125269624081511</v>
      </c>
      <c r="F44" s="361">
        <v>10.081425454701396</v>
      </c>
      <c r="G44" s="361">
        <v>26.642671006679418</v>
      </c>
      <c r="H44" s="361">
        <v>9.3296203183043787</v>
      </c>
      <c r="I44" s="361">
        <v>2.7421455794930072</v>
      </c>
      <c r="J44" s="361">
        <v>10.411756557223915</v>
      </c>
      <c r="K44" s="361">
        <v>1.5288044556180347</v>
      </c>
      <c r="L44" s="361">
        <v>8.3759552706809473</v>
      </c>
      <c r="M44" s="361">
        <v>2.5045638769815324</v>
      </c>
    </row>
    <row r="45" spans="1:13" s="69" customFormat="1">
      <c r="A45" s="71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6" spans="1:13" s="69" customFormat="1">
      <c r="A46" s="620" t="s">
        <v>525</v>
      </c>
      <c r="B46" s="621"/>
      <c r="C46" s="621"/>
      <c r="D46" s="621"/>
      <c r="E46" s="622"/>
      <c r="F46" s="622"/>
      <c r="G46" s="622"/>
      <c r="H46" s="622"/>
      <c r="I46" s="68"/>
      <c r="J46" s="68"/>
      <c r="K46" s="68"/>
      <c r="L46" s="68"/>
      <c r="M46" s="68"/>
    </row>
    <row r="47" spans="1:13" s="69" customFormat="1">
      <c r="A47" s="71"/>
      <c r="B47" s="71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</row>
    <row r="48" spans="1:13" s="69" customFormat="1">
      <c r="A48" s="71"/>
      <c r="B48" s="71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</row>
    <row r="49" spans="1:4">
      <c r="A49" s="624" t="s">
        <v>532</v>
      </c>
      <c r="B49" s="692"/>
      <c r="C49" s="626"/>
      <c r="D49" s="626"/>
    </row>
  </sheetData>
  <mergeCells count="11">
    <mergeCell ref="H6:H7"/>
    <mergeCell ref="C6:C7"/>
    <mergeCell ref="D6:D7"/>
    <mergeCell ref="E6:E7"/>
    <mergeCell ref="F6:F7"/>
    <mergeCell ref="G6:G7"/>
    <mergeCell ref="I6:I7"/>
    <mergeCell ref="J6:J7"/>
    <mergeCell ref="K6:K7"/>
    <mergeCell ref="L6:L7"/>
    <mergeCell ref="M6:M7"/>
  </mergeCells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>
    <oddHeader>&amp;C-38-</oddHeader>
    <oddFooter>&amp;CStatistische Ämter des Bundes und der Länder, Internationale Bildungsindikatoren, 2017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90" zoomScaleNormal="90" workbookViewId="0">
      <pane xSplit="1" ySplit="9" topLeftCell="B10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1.42578125" defaultRowHeight="12.75"/>
  <cols>
    <col min="1" max="1" width="25.7109375" style="143" customWidth="1"/>
    <col min="2" max="4" width="11.7109375" style="143" customWidth="1"/>
    <col min="5" max="5" width="14.140625" style="143" customWidth="1"/>
    <col min="6" max="6" width="13.5703125" style="143" customWidth="1"/>
    <col min="7" max="7" width="13.7109375" style="143" customWidth="1"/>
    <col min="8" max="9" width="11.7109375" style="143" customWidth="1"/>
    <col min="10" max="10" width="14.140625" style="143" customWidth="1"/>
    <col min="11" max="16384" width="11.42578125" style="173"/>
  </cols>
  <sheetData>
    <row r="1" spans="1:10">
      <c r="A1" s="569" t="s">
        <v>421</v>
      </c>
    </row>
    <row r="3" spans="1:10" ht="15.75" customHeight="1">
      <c r="A3" s="142" t="s">
        <v>254</v>
      </c>
    </row>
    <row r="4" spans="1:10" ht="15" customHeight="1">
      <c r="A4" s="145" t="s">
        <v>255</v>
      </c>
      <c r="B4" s="146"/>
      <c r="C4" s="147"/>
      <c r="D4" s="146"/>
      <c r="E4" s="146"/>
      <c r="F4" s="146"/>
      <c r="G4" s="146"/>
      <c r="H4" s="146"/>
      <c r="I4" s="146"/>
      <c r="J4" s="146"/>
    </row>
    <row r="5" spans="1:10" ht="12.75" customHeight="1">
      <c r="A5" s="148"/>
      <c r="B5" s="144"/>
      <c r="C5" s="144"/>
      <c r="D5" s="144"/>
      <c r="E5" s="144"/>
      <c r="F5" s="144"/>
      <c r="G5" s="144"/>
      <c r="H5" s="144"/>
      <c r="I5" s="144"/>
      <c r="J5" s="144"/>
    </row>
    <row r="6" spans="1:10" ht="12.75" customHeight="1">
      <c r="A6" s="148"/>
      <c r="B6" s="828" t="s">
        <v>256</v>
      </c>
      <c r="C6" s="829"/>
      <c r="D6" s="829"/>
      <c r="E6" s="829"/>
      <c r="F6" s="829"/>
      <c r="G6" s="830"/>
      <c r="H6" s="828" t="s">
        <v>257</v>
      </c>
      <c r="I6" s="829"/>
      <c r="J6" s="830"/>
    </row>
    <row r="7" spans="1:10" s="365" customFormat="1" ht="71.25" customHeight="1">
      <c r="A7" s="150"/>
      <c r="B7" s="151" t="s">
        <v>34</v>
      </c>
      <c r="C7" s="152" t="s">
        <v>106</v>
      </c>
      <c r="D7" s="152"/>
      <c r="E7" s="152"/>
      <c r="F7" s="151" t="s">
        <v>107</v>
      </c>
      <c r="G7" s="151" t="s">
        <v>258</v>
      </c>
      <c r="H7" s="153"/>
      <c r="I7" s="154"/>
      <c r="J7" s="155"/>
    </row>
    <row r="8" spans="1:10" ht="12.75" customHeight="1">
      <c r="A8" s="157"/>
      <c r="B8" s="158"/>
      <c r="C8" s="158" t="s">
        <v>259</v>
      </c>
      <c r="D8" s="158" t="s">
        <v>109</v>
      </c>
      <c r="E8" s="158" t="s">
        <v>110</v>
      </c>
      <c r="F8" s="158" t="s">
        <v>111</v>
      </c>
      <c r="G8" s="158"/>
      <c r="H8" s="158" t="s">
        <v>259</v>
      </c>
      <c r="I8" s="158" t="s">
        <v>109</v>
      </c>
      <c r="J8" s="158" t="s">
        <v>110</v>
      </c>
    </row>
    <row r="9" spans="1:10" ht="25.5" customHeight="1">
      <c r="A9" s="159" t="s">
        <v>17</v>
      </c>
      <c r="B9" s="160" t="s">
        <v>38</v>
      </c>
      <c r="C9" s="160" t="s">
        <v>18</v>
      </c>
      <c r="D9" s="160" t="s">
        <v>112</v>
      </c>
      <c r="E9" s="160" t="s">
        <v>113</v>
      </c>
      <c r="F9" s="160" t="s">
        <v>39</v>
      </c>
      <c r="G9" s="160" t="s">
        <v>40</v>
      </c>
      <c r="H9" s="160" t="s">
        <v>114</v>
      </c>
      <c r="I9" s="160" t="s">
        <v>115</v>
      </c>
      <c r="J9" s="160" t="s">
        <v>116</v>
      </c>
    </row>
    <row r="10" spans="1:10" ht="15" customHeight="1">
      <c r="A10" s="162" t="s">
        <v>2</v>
      </c>
      <c r="B10" s="163">
        <v>1.5341395031407854E-2</v>
      </c>
      <c r="C10" s="163">
        <v>54.404107280285302</v>
      </c>
      <c r="D10" s="163">
        <v>44.448126185881414</v>
      </c>
      <c r="E10" s="163">
        <v>9.9559810944038851</v>
      </c>
      <c r="F10" s="163">
        <v>28.936597461865102</v>
      </c>
      <c r="G10" s="366" t="s">
        <v>33</v>
      </c>
      <c r="H10" s="163">
        <v>66.36263281089748</v>
      </c>
      <c r="I10" s="163">
        <v>56.391310321462193</v>
      </c>
      <c r="J10" s="163">
        <v>9.971322489435293</v>
      </c>
    </row>
    <row r="11" spans="1:10" ht="15" customHeight="1">
      <c r="A11" s="164" t="s">
        <v>1</v>
      </c>
      <c r="B11" s="165">
        <v>7.5418727700152566E-2</v>
      </c>
      <c r="C11" s="165">
        <v>42.848571316135093</v>
      </c>
      <c r="D11" s="165">
        <v>35.388536492118199</v>
      </c>
      <c r="E11" s="165">
        <v>7.4600348240168959</v>
      </c>
      <c r="F11" s="165">
        <v>30.033881017748069</v>
      </c>
      <c r="G11" s="367" t="s">
        <v>33</v>
      </c>
      <c r="H11" s="165">
        <v>55.576627469275373</v>
      </c>
      <c r="I11" s="165">
        <v>48.041173917558325</v>
      </c>
      <c r="J11" s="165">
        <v>7.5354535517170484</v>
      </c>
    </row>
    <row r="12" spans="1:10" ht="15" customHeight="1">
      <c r="A12" s="162" t="s">
        <v>3</v>
      </c>
      <c r="B12" s="163">
        <v>0</v>
      </c>
      <c r="C12" s="163">
        <v>70.084675434442744</v>
      </c>
      <c r="D12" s="163">
        <v>60.59496558535492</v>
      </c>
      <c r="E12" s="163">
        <v>9.4897098490878165</v>
      </c>
      <c r="F12" s="163">
        <v>57.301978180705021</v>
      </c>
      <c r="G12" s="366" t="s">
        <v>33</v>
      </c>
      <c r="H12" s="163">
        <v>96.0643110726473</v>
      </c>
      <c r="I12" s="163">
        <v>86.574601223559483</v>
      </c>
      <c r="J12" s="163">
        <v>9.4897098490878165</v>
      </c>
    </row>
    <row r="13" spans="1:10" ht="15" customHeight="1">
      <c r="A13" s="164" t="s">
        <v>4</v>
      </c>
      <c r="B13" s="165">
        <v>0</v>
      </c>
      <c r="C13" s="165">
        <v>38.829823188301084</v>
      </c>
      <c r="D13" s="165">
        <v>29.722453200718331</v>
      </c>
      <c r="E13" s="165">
        <v>9.1073699875827518</v>
      </c>
      <c r="F13" s="165">
        <v>31.579944030531387</v>
      </c>
      <c r="G13" s="367" t="s">
        <v>33</v>
      </c>
      <c r="H13" s="165">
        <v>51.870703043877327</v>
      </c>
      <c r="I13" s="165">
        <v>42.763333056294577</v>
      </c>
      <c r="J13" s="165">
        <v>9.1073699875827518</v>
      </c>
    </row>
    <row r="14" spans="1:10" ht="15" customHeight="1">
      <c r="A14" s="162" t="s">
        <v>5</v>
      </c>
      <c r="B14" s="163">
        <v>0</v>
      </c>
      <c r="C14" s="163">
        <v>79.291355589650934</v>
      </c>
      <c r="D14" s="163">
        <v>74.604554501192823</v>
      </c>
      <c r="E14" s="163">
        <v>4.6868010884581128</v>
      </c>
      <c r="F14" s="163">
        <v>30.627229435238775</v>
      </c>
      <c r="G14" s="366" t="s">
        <v>33</v>
      </c>
      <c r="H14" s="163">
        <v>87.142059628424249</v>
      </c>
      <c r="I14" s="163">
        <v>82.455258539966138</v>
      </c>
      <c r="J14" s="163">
        <v>4.6868010884581128</v>
      </c>
    </row>
    <row r="15" spans="1:10" ht="15" customHeight="1">
      <c r="A15" s="164" t="s">
        <v>6</v>
      </c>
      <c r="B15" s="165">
        <v>0</v>
      </c>
      <c r="C15" s="165">
        <v>74.133609102854876</v>
      </c>
      <c r="D15" s="165">
        <v>65.932993027304633</v>
      </c>
      <c r="E15" s="165">
        <v>8.2006160755502489</v>
      </c>
      <c r="F15" s="165">
        <v>35.861075896079797</v>
      </c>
      <c r="G15" s="367" t="s">
        <v>33</v>
      </c>
      <c r="H15" s="165">
        <v>87.192593676785464</v>
      </c>
      <c r="I15" s="165">
        <v>78.99197760123522</v>
      </c>
      <c r="J15" s="165">
        <v>8.2006160755502489</v>
      </c>
    </row>
    <row r="16" spans="1:10" ht="15" customHeight="1">
      <c r="A16" s="162" t="s">
        <v>7</v>
      </c>
      <c r="B16" s="163">
        <v>0</v>
      </c>
      <c r="C16" s="163">
        <v>54.781328782233302</v>
      </c>
      <c r="D16" s="163">
        <v>46.376673681664279</v>
      </c>
      <c r="E16" s="163">
        <v>8.4046551005690198</v>
      </c>
      <c r="F16" s="163">
        <v>32.133786477211103</v>
      </c>
      <c r="G16" s="366" t="s">
        <v>33</v>
      </c>
      <c r="H16" s="163">
        <v>67.463026551192172</v>
      </c>
      <c r="I16" s="163">
        <v>59.058371450623156</v>
      </c>
      <c r="J16" s="163">
        <v>8.4046551005690198</v>
      </c>
    </row>
    <row r="17" spans="1:10" ht="15" customHeight="1">
      <c r="A17" s="164" t="s">
        <v>8</v>
      </c>
      <c r="B17" s="165">
        <v>0</v>
      </c>
      <c r="C17" s="165">
        <v>39.288616842910145</v>
      </c>
      <c r="D17" s="165">
        <v>32.8024756360035</v>
      </c>
      <c r="E17" s="165">
        <v>6.4861412069066464</v>
      </c>
      <c r="F17" s="165">
        <v>34.172647333608424</v>
      </c>
      <c r="G17" s="367" t="s">
        <v>33</v>
      </c>
      <c r="H17" s="165">
        <v>56.41730655716956</v>
      </c>
      <c r="I17" s="165">
        <v>49.931165350262916</v>
      </c>
      <c r="J17" s="165">
        <v>6.4861412069066464</v>
      </c>
    </row>
    <row r="18" spans="1:10" ht="15" customHeight="1">
      <c r="A18" s="162" t="s">
        <v>9</v>
      </c>
      <c r="B18" s="163">
        <v>0</v>
      </c>
      <c r="C18" s="163">
        <v>41.55366938427003</v>
      </c>
      <c r="D18" s="163">
        <v>34.850563640816993</v>
      </c>
      <c r="E18" s="163">
        <v>6.7031057434530341</v>
      </c>
      <c r="F18" s="163">
        <v>19.740794254847192</v>
      </c>
      <c r="G18" s="366" t="s">
        <v>33</v>
      </c>
      <c r="H18" s="163">
        <v>47.796502953035905</v>
      </c>
      <c r="I18" s="163">
        <v>41.093397209582868</v>
      </c>
      <c r="J18" s="163">
        <v>6.7031057434530341</v>
      </c>
    </row>
    <row r="19" spans="1:10" ht="15" customHeight="1">
      <c r="A19" s="164" t="s">
        <v>10</v>
      </c>
      <c r="B19" s="165">
        <v>4.137918448065217E-2</v>
      </c>
      <c r="C19" s="165">
        <v>58.499483492461394</v>
      </c>
      <c r="D19" s="165">
        <v>50.297105152722935</v>
      </c>
      <c r="E19" s="165">
        <v>8.2023783397384609</v>
      </c>
      <c r="F19" s="165">
        <v>27.417830904273767</v>
      </c>
      <c r="G19" s="367" t="s">
        <v>33</v>
      </c>
      <c r="H19" s="165">
        <v>67.970974775029305</v>
      </c>
      <c r="I19" s="165">
        <v>59.727217250810199</v>
      </c>
      <c r="J19" s="165">
        <v>8.243757524219113</v>
      </c>
    </row>
    <row r="20" spans="1:10" ht="15" customHeight="1">
      <c r="A20" s="162" t="s">
        <v>11</v>
      </c>
      <c r="B20" s="163">
        <v>3.3190208757194153E-2</v>
      </c>
      <c r="C20" s="163">
        <v>43.962070305609231</v>
      </c>
      <c r="D20" s="163">
        <v>35.927664084650829</v>
      </c>
      <c r="E20" s="163">
        <v>8.0344062209584024</v>
      </c>
      <c r="F20" s="163">
        <v>29.306494757343742</v>
      </c>
      <c r="G20" s="366" t="s">
        <v>33</v>
      </c>
      <c r="H20" s="163">
        <v>56.231056421911063</v>
      </c>
      <c r="I20" s="163">
        <v>48.16345999219547</v>
      </c>
      <c r="J20" s="163">
        <v>8.0675964297155964</v>
      </c>
    </row>
    <row r="21" spans="1:10" ht="15" customHeight="1">
      <c r="A21" s="164" t="s">
        <v>12</v>
      </c>
      <c r="B21" s="165">
        <v>0.41093831412540449</v>
      </c>
      <c r="C21" s="165">
        <v>53.765448604795203</v>
      </c>
      <c r="D21" s="165">
        <v>38.99865485995538</v>
      </c>
      <c r="E21" s="165">
        <v>14.766793744839823</v>
      </c>
      <c r="F21" s="165">
        <v>28.923089741110623</v>
      </c>
      <c r="G21" s="367" t="s">
        <v>33</v>
      </c>
      <c r="H21" s="165">
        <v>66.654507157825208</v>
      </c>
      <c r="I21" s="165">
        <v>51.476775098859981</v>
      </c>
      <c r="J21" s="165">
        <v>15.177732058965228</v>
      </c>
    </row>
    <row r="22" spans="1:10" ht="15" customHeight="1">
      <c r="A22" s="162" t="s">
        <v>13</v>
      </c>
      <c r="B22" s="163">
        <v>0</v>
      </c>
      <c r="C22" s="163">
        <v>56.504360536970054</v>
      </c>
      <c r="D22" s="163">
        <v>40.620950171688875</v>
      </c>
      <c r="E22" s="163">
        <v>15.883410365281176</v>
      </c>
      <c r="F22" s="163">
        <v>45.239166888724007</v>
      </c>
      <c r="G22" s="366" t="s">
        <v>33</v>
      </c>
      <c r="H22" s="163">
        <v>80.558774178871147</v>
      </c>
      <c r="I22" s="163">
        <v>64.675363813589968</v>
      </c>
      <c r="J22" s="163">
        <v>15.883410365281176</v>
      </c>
    </row>
    <row r="23" spans="1:10" ht="15" customHeight="1">
      <c r="A23" s="164" t="s">
        <v>14</v>
      </c>
      <c r="B23" s="165">
        <v>0</v>
      </c>
      <c r="C23" s="165">
        <v>44.480931789116909</v>
      </c>
      <c r="D23" s="165">
        <v>36.995335013194335</v>
      </c>
      <c r="E23" s="165">
        <v>7.4855967759225752</v>
      </c>
      <c r="F23" s="165">
        <v>34.769421223627695</v>
      </c>
      <c r="G23" s="367" t="s">
        <v>33</v>
      </c>
      <c r="H23" s="165">
        <v>56.965924763291397</v>
      </c>
      <c r="I23" s="165">
        <v>49.480327987368824</v>
      </c>
      <c r="J23" s="165">
        <v>7.4855967759225752</v>
      </c>
    </row>
    <row r="24" spans="1:10" ht="15" customHeight="1">
      <c r="A24" s="162" t="s">
        <v>15</v>
      </c>
      <c r="B24" s="163">
        <v>0</v>
      </c>
      <c r="C24" s="163">
        <v>33.707930590820133</v>
      </c>
      <c r="D24" s="163">
        <v>25.23813044025508</v>
      </c>
      <c r="E24" s="163">
        <v>8.4698001505650549</v>
      </c>
      <c r="F24" s="163">
        <v>17.126819872154229</v>
      </c>
      <c r="G24" s="366" t="s">
        <v>33</v>
      </c>
      <c r="H24" s="163">
        <v>39.022099230134735</v>
      </c>
      <c r="I24" s="163">
        <v>30.552299079569682</v>
      </c>
      <c r="J24" s="163">
        <v>8.4698001505650549</v>
      </c>
    </row>
    <row r="25" spans="1:10" ht="15" customHeight="1">
      <c r="A25" s="164" t="s">
        <v>16</v>
      </c>
      <c r="B25" s="165">
        <v>0</v>
      </c>
      <c r="C25" s="165">
        <v>53.773745512189663</v>
      </c>
      <c r="D25" s="165">
        <v>41.158938165011065</v>
      </c>
      <c r="E25" s="165">
        <v>12.614807347178598</v>
      </c>
      <c r="F25" s="165">
        <v>33.017091631503206</v>
      </c>
      <c r="G25" s="367" t="s">
        <v>33</v>
      </c>
      <c r="H25" s="165">
        <v>64.799853173448312</v>
      </c>
      <c r="I25" s="165">
        <v>52.185045826269715</v>
      </c>
      <c r="J25" s="165">
        <v>12.614807347178598</v>
      </c>
    </row>
    <row r="26" spans="1:10" s="368" customFormat="1" ht="15" customHeight="1" thickBot="1">
      <c r="A26" s="753" t="s">
        <v>0</v>
      </c>
      <c r="B26" s="754">
        <v>3.0152439639792829E-2</v>
      </c>
      <c r="C26" s="754">
        <v>51.350132138284422</v>
      </c>
      <c r="D26" s="754">
        <v>42.72492728386414</v>
      </c>
      <c r="E26" s="754">
        <v>8.625204854420284</v>
      </c>
      <c r="F26" s="754">
        <v>29.948909836379322</v>
      </c>
      <c r="G26" s="755" t="s">
        <v>33</v>
      </c>
      <c r="H26" s="754">
        <v>63.115617748365452</v>
      </c>
      <c r="I26" s="754">
        <v>54.460260454305377</v>
      </c>
      <c r="J26" s="754">
        <v>8.6553572940600763</v>
      </c>
    </row>
    <row r="27" spans="1:10" s="368" customFormat="1" ht="15" customHeight="1">
      <c r="A27" s="369" t="s">
        <v>175</v>
      </c>
      <c r="B27" s="370"/>
      <c r="C27" s="371"/>
      <c r="D27" s="370"/>
      <c r="E27" s="370"/>
      <c r="F27" s="370"/>
      <c r="G27" s="167"/>
      <c r="H27" s="167"/>
      <c r="I27" s="167"/>
      <c r="J27" s="167"/>
    </row>
    <row r="28" spans="1:10" s="368" customFormat="1" ht="25.5" customHeight="1">
      <c r="A28" s="362" t="s">
        <v>203</v>
      </c>
      <c r="B28" s="372">
        <v>3.0152439639792829E-2</v>
      </c>
      <c r="C28" s="372">
        <v>51.350132138284422</v>
      </c>
      <c r="D28" s="372">
        <v>42.72492728386414</v>
      </c>
      <c r="E28" s="372">
        <v>8.625204854420284</v>
      </c>
      <c r="F28" s="372">
        <v>29.948909836379322</v>
      </c>
      <c r="G28" s="372">
        <v>3.878626886228727</v>
      </c>
      <c r="H28" s="372">
        <v>63.115617748365452</v>
      </c>
      <c r="I28" s="372">
        <v>54.460260454305377</v>
      </c>
      <c r="J28" s="372">
        <v>8.6553572940600763</v>
      </c>
    </row>
    <row r="29" spans="1:10" s="368" customFormat="1" ht="15" customHeight="1">
      <c r="A29" s="169" t="s">
        <v>26</v>
      </c>
      <c r="B29" s="170">
        <v>16.145764571189588</v>
      </c>
      <c r="C29" s="170">
        <v>57.297875443412373</v>
      </c>
      <c r="D29" s="170" t="s">
        <v>33</v>
      </c>
      <c r="E29" s="170" t="s">
        <v>33</v>
      </c>
      <c r="F29" s="170">
        <v>23.253247009702566</v>
      </c>
      <c r="G29" s="170">
        <v>2.438658188456718</v>
      </c>
      <c r="H29" s="170">
        <v>65.535183904383842</v>
      </c>
      <c r="I29" s="170" t="s">
        <v>33</v>
      </c>
      <c r="J29" s="373" t="s">
        <v>33</v>
      </c>
    </row>
    <row r="30" spans="1:10" ht="12.75" customHeight="1">
      <c r="A30" s="144"/>
      <c r="B30" s="172"/>
      <c r="C30" s="172"/>
      <c r="D30" s="172"/>
      <c r="E30" s="172"/>
      <c r="F30" s="172"/>
      <c r="G30" s="172"/>
      <c r="H30" s="172"/>
      <c r="I30" s="172"/>
      <c r="J30" s="172"/>
    </row>
    <row r="31" spans="1:10">
      <c r="A31" s="831" t="s">
        <v>541</v>
      </c>
      <c r="B31" s="832"/>
      <c r="C31" s="832"/>
      <c r="D31" s="832"/>
      <c r="E31" s="832"/>
      <c r="F31" s="832"/>
      <c r="G31" s="832"/>
      <c r="H31" s="832"/>
      <c r="I31" s="832"/>
      <c r="J31" s="172"/>
    </row>
    <row r="32" spans="1:10">
      <c r="A32" s="144"/>
      <c r="B32" s="144"/>
      <c r="C32" s="144"/>
      <c r="D32" s="144"/>
      <c r="E32" s="144"/>
      <c r="F32" s="144"/>
      <c r="G32" s="144"/>
      <c r="H32" s="144"/>
      <c r="I32" s="144"/>
      <c r="J32" s="144"/>
    </row>
    <row r="33" spans="1:10">
      <c r="A33" s="144"/>
      <c r="B33" s="144"/>
      <c r="C33" s="144"/>
      <c r="D33" s="144"/>
      <c r="E33" s="144"/>
      <c r="F33" s="144"/>
      <c r="G33" s="144"/>
      <c r="H33" s="144"/>
      <c r="I33" s="144"/>
      <c r="J33" s="144"/>
    </row>
    <row r="34" spans="1:10">
      <c r="A34" s="175" t="s">
        <v>117</v>
      </c>
      <c r="B34" s="176"/>
      <c r="C34" s="176"/>
      <c r="D34" s="176"/>
      <c r="E34" s="176"/>
      <c r="F34" s="176"/>
      <c r="G34" s="176"/>
      <c r="H34" s="176"/>
      <c r="I34" s="176"/>
      <c r="J34" s="176"/>
    </row>
  </sheetData>
  <mergeCells count="3">
    <mergeCell ref="B6:G6"/>
    <mergeCell ref="H6:J6"/>
    <mergeCell ref="A31:I31"/>
  </mergeCells>
  <conditionalFormatting sqref="B29:J29">
    <cfRule type="expression" dxfId="47" priority="4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>
    <oddHeader>&amp;C-39-</oddHeader>
    <oddFooter>&amp;CStatistische Ämter des Bundes und der Länder, Internationale Bildungsindikatoren, 2017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zoomScaleNormal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/>
    </sheetView>
  </sheetViews>
  <sheetFormatPr baseColWidth="10" defaultRowHeight="12.75"/>
  <cols>
    <col min="1" max="1" width="24" style="393" customWidth="1"/>
    <col min="2" max="2" width="8.5703125" style="394" customWidth="1"/>
    <col min="3" max="3" width="10.42578125" style="393" customWidth="1"/>
    <col min="4" max="5" width="10.7109375" style="393" customWidth="1"/>
    <col min="6" max="7" width="12.7109375" style="393" customWidth="1"/>
    <col min="8" max="8" width="13.7109375" style="393" customWidth="1"/>
    <col min="9" max="10" width="11.7109375" style="393" customWidth="1"/>
    <col min="11" max="11" width="12.7109375" style="393" customWidth="1"/>
    <col min="12" max="16384" width="11.42578125" style="375"/>
  </cols>
  <sheetData>
    <row r="1" spans="1:11" ht="12.75" customHeight="1">
      <c r="A1" s="569" t="s">
        <v>421</v>
      </c>
      <c r="B1" s="37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12.75" customHeight="1">
      <c r="A2" s="148"/>
      <c r="B2" s="37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15.75">
      <c r="A3" s="142" t="s">
        <v>260</v>
      </c>
      <c r="B3" s="376"/>
      <c r="C3" s="143"/>
      <c r="D3" s="143"/>
      <c r="E3" s="143"/>
      <c r="F3" s="143"/>
      <c r="G3" s="143"/>
      <c r="H3" s="143"/>
      <c r="I3" s="143"/>
      <c r="J3" s="143"/>
      <c r="K3" s="143"/>
    </row>
    <row r="4" spans="1:11" ht="15" customHeight="1">
      <c r="A4" s="145" t="s">
        <v>261</v>
      </c>
      <c r="B4" s="377"/>
      <c r="C4" s="146"/>
      <c r="D4" s="147"/>
      <c r="E4" s="146"/>
      <c r="F4" s="146"/>
      <c r="G4" s="146"/>
      <c r="H4" s="146"/>
      <c r="I4" s="146"/>
      <c r="J4" s="146"/>
      <c r="K4" s="146"/>
    </row>
    <row r="5" spans="1:11" ht="15" customHeight="1">
      <c r="A5" s="145" t="s">
        <v>262</v>
      </c>
      <c r="B5" s="377"/>
      <c r="C5" s="146"/>
      <c r="D5" s="147"/>
      <c r="E5" s="146"/>
      <c r="F5" s="146"/>
      <c r="G5" s="146"/>
      <c r="H5" s="146"/>
      <c r="I5" s="146"/>
      <c r="J5" s="146"/>
      <c r="K5" s="146"/>
    </row>
    <row r="6" spans="1:11" ht="12.75" customHeight="1">
      <c r="A6" s="148"/>
      <c r="B6" s="374"/>
      <c r="C6" s="144"/>
      <c r="D6" s="144"/>
      <c r="E6" s="144"/>
      <c r="F6" s="144"/>
      <c r="G6" s="144"/>
      <c r="H6" s="144"/>
      <c r="I6" s="144"/>
      <c r="J6" s="144"/>
      <c r="K6" s="144"/>
    </row>
    <row r="7" spans="1:11" s="379" customFormat="1" ht="12.75" customHeight="1">
      <c r="A7" s="148"/>
      <c r="B7" s="378"/>
      <c r="C7" s="829" t="s">
        <v>256</v>
      </c>
      <c r="D7" s="829"/>
      <c r="E7" s="829"/>
      <c r="F7" s="829"/>
      <c r="G7" s="829"/>
      <c r="H7" s="830"/>
      <c r="I7" s="828" t="s">
        <v>257</v>
      </c>
      <c r="J7" s="829"/>
      <c r="K7" s="830"/>
    </row>
    <row r="8" spans="1:11" ht="51" customHeight="1">
      <c r="A8" s="150"/>
      <c r="B8" s="380"/>
      <c r="C8" s="151" t="s">
        <v>34</v>
      </c>
      <c r="D8" s="152" t="s">
        <v>106</v>
      </c>
      <c r="E8" s="152"/>
      <c r="F8" s="152"/>
      <c r="G8" s="151" t="s">
        <v>107</v>
      </c>
      <c r="H8" s="151" t="s">
        <v>258</v>
      </c>
      <c r="I8" s="153"/>
      <c r="J8" s="154"/>
      <c r="K8" s="155"/>
    </row>
    <row r="9" spans="1:11" ht="12.75" customHeight="1">
      <c r="A9" s="157"/>
      <c r="B9" s="381"/>
      <c r="C9" s="158"/>
      <c r="D9" s="158" t="s">
        <v>108</v>
      </c>
      <c r="E9" s="158" t="s">
        <v>109</v>
      </c>
      <c r="F9" s="158" t="s">
        <v>110</v>
      </c>
      <c r="G9" s="158" t="s">
        <v>111</v>
      </c>
      <c r="H9" s="158" t="s">
        <v>111</v>
      </c>
      <c r="I9" s="158" t="s">
        <v>108</v>
      </c>
      <c r="J9" s="158" t="s">
        <v>109</v>
      </c>
      <c r="K9" s="158" t="s">
        <v>110</v>
      </c>
    </row>
    <row r="10" spans="1:11" ht="25.5" customHeight="1">
      <c r="A10" s="159" t="s">
        <v>17</v>
      </c>
      <c r="B10" s="382" t="s">
        <v>263</v>
      </c>
      <c r="C10" s="160" t="s">
        <v>38</v>
      </c>
      <c r="D10" s="160" t="s">
        <v>18</v>
      </c>
      <c r="E10" s="160" t="s">
        <v>112</v>
      </c>
      <c r="F10" s="160" t="s">
        <v>113</v>
      </c>
      <c r="G10" s="160" t="s">
        <v>39</v>
      </c>
      <c r="H10" s="160" t="s">
        <v>40</v>
      </c>
      <c r="I10" s="160" t="s">
        <v>114</v>
      </c>
      <c r="J10" s="160" t="s">
        <v>543</v>
      </c>
      <c r="K10" s="160" t="s">
        <v>542</v>
      </c>
    </row>
    <row r="11" spans="1:11" ht="15" customHeight="1">
      <c r="A11" s="162" t="s">
        <v>2</v>
      </c>
      <c r="B11" s="383">
        <v>2006</v>
      </c>
      <c r="C11" s="163">
        <v>1.4998232687572865E-2</v>
      </c>
      <c r="D11" s="163">
        <v>28.72717531731702</v>
      </c>
      <c r="E11" s="163">
        <v>14.824490443848442</v>
      </c>
      <c r="F11" s="163">
        <v>13.902684873468576</v>
      </c>
      <c r="G11" s="163">
        <v>26.621106968073452</v>
      </c>
      <c r="H11" s="366" t="s">
        <v>154</v>
      </c>
      <c r="I11" s="163">
        <v>52.991677472518475</v>
      </c>
      <c r="J11" s="163">
        <v>39.073994366362328</v>
      </c>
      <c r="K11" s="163">
        <v>13.917683106156149</v>
      </c>
    </row>
    <row r="12" spans="1:11" ht="15" customHeight="1">
      <c r="A12" s="162"/>
      <c r="B12" s="383">
        <v>2010</v>
      </c>
      <c r="C12" s="163">
        <v>1.5401596702114492E-2</v>
      </c>
      <c r="D12" s="163">
        <v>45.677516549201954</v>
      </c>
      <c r="E12" s="163">
        <v>36.379224101749784</v>
      </c>
      <c r="F12" s="163">
        <v>9.2982924474521731</v>
      </c>
      <c r="G12" s="163">
        <v>21.189648463586146</v>
      </c>
      <c r="H12" s="366" t="s">
        <v>154</v>
      </c>
      <c r="I12" s="163">
        <v>59.811510139563538</v>
      </c>
      <c r="J12" s="163">
        <v>50.497816095409249</v>
      </c>
      <c r="K12" s="163">
        <v>9.3136940441542873</v>
      </c>
    </row>
    <row r="13" spans="1:11" ht="15" customHeight="1">
      <c r="A13" s="162"/>
      <c r="B13" s="383">
        <v>2015</v>
      </c>
      <c r="C13" s="163">
        <v>1.5341395031407854E-2</v>
      </c>
      <c r="D13" s="163">
        <v>54.404107280285302</v>
      </c>
      <c r="E13" s="163">
        <v>44.448126185881414</v>
      </c>
      <c r="F13" s="163">
        <v>9.9559810944038851</v>
      </c>
      <c r="G13" s="163">
        <v>28.936597461865102</v>
      </c>
      <c r="H13" s="366" t="s">
        <v>154</v>
      </c>
      <c r="I13" s="163">
        <v>66.36263281089748</v>
      </c>
      <c r="J13" s="163">
        <v>56.391310321462193</v>
      </c>
      <c r="K13" s="163">
        <v>9.971322489435293</v>
      </c>
    </row>
    <row r="14" spans="1:11" ht="15" customHeight="1">
      <c r="A14" s="164" t="s">
        <v>1</v>
      </c>
      <c r="B14" s="384">
        <v>2006</v>
      </c>
      <c r="C14" s="165">
        <v>9.7919007802324945E-2</v>
      </c>
      <c r="D14" s="165">
        <v>20.540350852285499</v>
      </c>
      <c r="E14" s="165">
        <v>14.295419407669481</v>
      </c>
      <c r="F14" s="165">
        <v>6.2449314446160171</v>
      </c>
      <c r="G14" s="165">
        <v>23.674644444287335</v>
      </c>
      <c r="H14" s="367" t="s">
        <v>154</v>
      </c>
      <c r="I14" s="165">
        <v>42.54686889046986</v>
      </c>
      <c r="J14" s="165">
        <v>36.20401843805152</v>
      </c>
      <c r="K14" s="165">
        <v>6.3428504524183422</v>
      </c>
    </row>
    <row r="15" spans="1:11" ht="15" customHeight="1">
      <c r="A15" s="164"/>
      <c r="B15" s="384">
        <v>2010</v>
      </c>
      <c r="C15" s="165">
        <v>9.7776654563633714E-2</v>
      </c>
      <c r="D15" s="165">
        <v>33.823106821144599</v>
      </c>
      <c r="E15" s="165">
        <v>26.907631451110664</v>
      </c>
      <c r="F15" s="165">
        <v>6.9154753700339375</v>
      </c>
      <c r="G15" s="165">
        <v>19.747779683349783</v>
      </c>
      <c r="H15" s="367" t="s">
        <v>154</v>
      </c>
      <c r="I15" s="165">
        <v>47.80266755414376</v>
      </c>
      <c r="J15" s="165">
        <v>40.78941552954619</v>
      </c>
      <c r="K15" s="165">
        <v>7.0132520245975716</v>
      </c>
    </row>
    <row r="16" spans="1:11" ht="15" customHeight="1">
      <c r="A16" s="164"/>
      <c r="B16" s="384">
        <v>2015</v>
      </c>
      <c r="C16" s="165">
        <v>7.5418727700152566E-2</v>
      </c>
      <c r="D16" s="165">
        <v>42.848571316135093</v>
      </c>
      <c r="E16" s="165">
        <v>35.388536492118199</v>
      </c>
      <c r="F16" s="165">
        <v>7.4600348240168959</v>
      </c>
      <c r="G16" s="165">
        <v>30.033881017748069</v>
      </c>
      <c r="H16" s="367" t="s">
        <v>154</v>
      </c>
      <c r="I16" s="165">
        <v>55.576627469275373</v>
      </c>
      <c r="J16" s="165">
        <v>48.041173917558325</v>
      </c>
      <c r="K16" s="165">
        <v>7.5354535517170484</v>
      </c>
    </row>
    <row r="17" spans="1:11" ht="15" customHeight="1">
      <c r="A17" s="162" t="s">
        <v>3</v>
      </c>
      <c r="B17" s="383">
        <v>2006</v>
      </c>
      <c r="C17" s="163">
        <v>0</v>
      </c>
      <c r="D17" s="163">
        <v>24.854347820217072</v>
      </c>
      <c r="E17" s="163">
        <v>20.035220465937027</v>
      </c>
      <c r="F17" s="163">
        <v>4.819127354280047</v>
      </c>
      <c r="G17" s="163">
        <v>32.074377585800946</v>
      </c>
      <c r="H17" s="366" t="s">
        <v>154</v>
      </c>
      <c r="I17" s="163">
        <v>51.667158892923439</v>
      </c>
      <c r="J17" s="163">
        <v>46.84803153864339</v>
      </c>
      <c r="K17" s="163">
        <v>4.819127354280047</v>
      </c>
    </row>
    <row r="18" spans="1:11" ht="15" customHeight="1">
      <c r="A18" s="162"/>
      <c r="B18" s="383">
        <v>2010</v>
      </c>
      <c r="C18" s="163">
        <v>0</v>
      </c>
      <c r="D18" s="163">
        <v>44.530882959222041</v>
      </c>
      <c r="E18" s="163">
        <v>38.489543000186671</v>
      </c>
      <c r="F18" s="163">
        <v>6.0413399590353656</v>
      </c>
      <c r="G18" s="163">
        <v>39.496243418531222</v>
      </c>
      <c r="H18" s="366" t="s">
        <v>154</v>
      </c>
      <c r="I18" s="163">
        <v>66.843623211612567</v>
      </c>
      <c r="J18" s="163">
        <v>60.802283252577197</v>
      </c>
      <c r="K18" s="163">
        <v>6.0413399590353656</v>
      </c>
    </row>
    <row r="19" spans="1:11" ht="15" customHeight="1">
      <c r="A19" s="162"/>
      <c r="B19" s="383">
        <v>2015</v>
      </c>
      <c r="C19" s="163">
        <v>0</v>
      </c>
      <c r="D19" s="163">
        <v>70.084675434442744</v>
      </c>
      <c r="E19" s="163">
        <v>60.59496558535492</v>
      </c>
      <c r="F19" s="163">
        <v>9.4897098490878165</v>
      </c>
      <c r="G19" s="163">
        <v>57.301978180705021</v>
      </c>
      <c r="H19" s="366" t="s">
        <v>154</v>
      </c>
      <c r="I19" s="163">
        <v>96.0643110726473</v>
      </c>
      <c r="J19" s="163">
        <v>86.574601223559483</v>
      </c>
      <c r="K19" s="163">
        <v>9.4897098490878165</v>
      </c>
    </row>
    <row r="20" spans="1:11" ht="15" customHeight="1">
      <c r="A20" s="164" t="s">
        <v>4</v>
      </c>
      <c r="B20" s="384">
        <v>2006</v>
      </c>
      <c r="C20" s="165">
        <v>0</v>
      </c>
      <c r="D20" s="165">
        <v>15.58692210899525</v>
      </c>
      <c r="E20" s="165">
        <v>13.228105254841457</v>
      </c>
      <c r="F20" s="165">
        <v>2.3588168541537922</v>
      </c>
      <c r="G20" s="165">
        <v>12.684759448882717</v>
      </c>
      <c r="H20" s="367" t="s">
        <v>154</v>
      </c>
      <c r="I20" s="165">
        <v>25.270838320815251</v>
      </c>
      <c r="J20" s="165">
        <v>22.912021466661461</v>
      </c>
      <c r="K20" s="165">
        <v>2.3588168541537922</v>
      </c>
    </row>
    <row r="21" spans="1:11" ht="15" customHeight="1">
      <c r="A21" s="164"/>
      <c r="B21" s="384">
        <v>2010</v>
      </c>
      <c r="C21" s="165">
        <v>0</v>
      </c>
      <c r="D21" s="165">
        <v>29.293515562624805</v>
      </c>
      <c r="E21" s="165">
        <v>23.943522190893514</v>
      </c>
      <c r="F21" s="165">
        <v>5.3499933717312889</v>
      </c>
      <c r="G21" s="165">
        <v>19.412356964207071</v>
      </c>
      <c r="H21" s="367" t="s">
        <v>154</v>
      </c>
      <c r="I21" s="165">
        <v>39.051808536425455</v>
      </c>
      <c r="J21" s="165">
        <v>33.701815164694167</v>
      </c>
      <c r="K21" s="165">
        <v>5.3499933717312889</v>
      </c>
    </row>
    <row r="22" spans="1:11" ht="15" customHeight="1">
      <c r="A22" s="164"/>
      <c r="B22" s="384">
        <v>2015</v>
      </c>
      <c r="C22" s="165">
        <v>0</v>
      </c>
      <c r="D22" s="165">
        <v>38.829823188301084</v>
      </c>
      <c r="E22" s="165">
        <v>29.722453200718331</v>
      </c>
      <c r="F22" s="165">
        <v>9.1073699875827518</v>
      </c>
      <c r="G22" s="165">
        <v>31.579944030531387</v>
      </c>
      <c r="H22" s="367" t="s">
        <v>154</v>
      </c>
      <c r="I22" s="165">
        <v>51.870703043877327</v>
      </c>
      <c r="J22" s="165">
        <v>42.763333056294577</v>
      </c>
      <c r="K22" s="165">
        <v>9.1073699875827518</v>
      </c>
    </row>
    <row r="23" spans="1:11" ht="15" customHeight="1">
      <c r="A23" s="162" t="s">
        <v>5</v>
      </c>
      <c r="B23" s="383">
        <v>2006</v>
      </c>
      <c r="C23" s="163">
        <v>0</v>
      </c>
      <c r="D23" s="163">
        <v>49.61946717037884</v>
      </c>
      <c r="E23" s="163">
        <v>44.723297264435061</v>
      </c>
      <c r="F23" s="163">
        <v>4.8961699059437773</v>
      </c>
      <c r="G23" s="163">
        <v>22.172857218921315</v>
      </c>
      <c r="H23" s="366" t="s">
        <v>154</v>
      </c>
      <c r="I23" s="163">
        <v>66.333239829577821</v>
      </c>
      <c r="J23" s="163">
        <v>61.437069923634041</v>
      </c>
      <c r="K23" s="163">
        <v>4.8961699059437773</v>
      </c>
    </row>
    <row r="24" spans="1:11" ht="15" customHeight="1">
      <c r="A24" s="162"/>
      <c r="B24" s="383">
        <v>2010</v>
      </c>
      <c r="C24" s="163">
        <v>0</v>
      </c>
      <c r="D24" s="163">
        <v>65.740902144371873</v>
      </c>
      <c r="E24" s="163">
        <v>59.7172859152939</v>
      </c>
      <c r="F24" s="163">
        <v>6.023616229077974</v>
      </c>
      <c r="G24" s="163">
        <v>25.153088740493708</v>
      </c>
      <c r="H24" s="366" t="s">
        <v>154</v>
      </c>
      <c r="I24" s="163">
        <v>75.787903407107663</v>
      </c>
      <c r="J24" s="163">
        <v>69.76428717802969</v>
      </c>
      <c r="K24" s="163">
        <v>6.023616229077974</v>
      </c>
    </row>
    <row r="25" spans="1:11" ht="15" customHeight="1">
      <c r="A25" s="162"/>
      <c r="B25" s="383">
        <v>2015</v>
      </c>
      <c r="C25" s="163">
        <v>0</v>
      </c>
      <c r="D25" s="163">
        <v>79.291355589650934</v>
      </c>
      <c r="E25" s="163">
        <v>74.604554501192823</v>
      </c>
      <c r="F25" s="163">
        <v>4.6868010884581128</v>
      </c>
      <c r="G25" s="163">
        <v>30.627229435238775</v>
      </c>
      <c r="H25" s="366" t="s">
        <v>154</v>
      </c>
      <c r="I25" s="163">
        <v>87.142059628424249</v>
      </c>
      <c r="J25" s="163">
        <v>82.455258539966138</v>
      </c>
      <c r="K25" s="163">
        <v>4.6868010884581128</v>
      </c>
    </row>
    <row r="26" spans="1:11" ht="15" customHeight="1">
      <c r="A26" s="164" t="s">
        <v>6</v>
      </c>
      <c r="B26" s="384">
        <v>2006</v>
      </c>
      <c r="C26" s="165">
        <v>0</v>
      </c>
      <c r="D26" s="165">
        <v>32.424562526634148</v>
      </c>
      <c r="E26" s="165">
        <v>26.206936443645244</v>
      </c>
      <c r="F26" s="165">
        <v>6.2176260829889003</v>
      </c>
      <c r="G26" s="165">
        <v>30.886308223779864</v>
      </c>
      <c r="H26" s="367" t="s">
        <v>154</v>
      </c>
      <c r="I26" s="165">
        <v>60.714675176811241</v>
      </c>
      <c r="J26" s="165">
        <v>54.497049093822341</v>
      </c>
      <c r="K26" s="165">
        <v>6.2176260829889003</v>
      </c>
    </row>
    <row r="27" spans="1:11" ht="15" customHeight="1">
      <c r="A27" s="164"/>
      <c r="B27" s="384">
        <v>2010</v>
      </c>
      <c r="C27" s="165">
        <v>0</v>
      </c>
      <c r="D27" s="165">
        <v>60.660938673459476</v>
      </c>
      <c r="E27" s="165">
        <v>53.814226427561699</v>
      </c>
      <c r="F27" s="165">
        <v>6.8467122458977752</v>
      </c>
      <c r="G27" s="165">
        <v>24.303239203207248</v>
      </c>
      <c r="H27" s="367" t="s">
        <v>154</v>
      </c>
      <c r="I27" s="165">
        <v>75.746923770166418</v>
      </c>
      <c r="J27" s="165">
        <v>68.900211524268641</v>
      </c>
      <c r="K27" s="165">
        <v>6.8467122458977752</v>
      </c>
    </row>
    <row r="28" spans="1:11" ht="15" customHeight="1">
      <c r="A28" s="164"/>
      <c r="B28" s="384">
        <v>2015</v>
      </c>
      <c r="C28" s="165">
        <v>0</v>
      </c>
      <c r="D28" s="165">
        <v>74.133609102854876</v>
      </c>
      <c r="E28" s="165">
        <v>65.932993027304633</v>
      </c>
      <c r="F28" s="165">
        <v>8.2006160755502489</v>
      </c>
      <c r="G28" s="165">
        <v>35.861075896079797</v>
      </c>
      <c r="H28" s="367" t="s">
        <v>154</v>
      </c>
      <c r="I28" s="165">
        <v>87.192593676785464</v>
      </c>
      <c r="J28" s="165">
        <v>78.99197760123522</v>
      </c>
      <c r="K28" s="165">
        <v>8.2006160755502489</v>
      </c>
    </row>
    <row r="29" spans="1:11" ht="15" customHeight="1">
      <c r="A29" s="162" t="s">
        <v>7</v>
      </c>
      <c r="B29" s="383">
        <v>2006</v>
      </c>
      <c r="C29" s="163">
        <v>0</v>
      </c>
      <c r="D29" s="163">
        <v>27.136554645418066</v>
      </c>
      <c r="E29" s="163">
        <v>20.801872814867579</v>
      </c>
      <c r="F29" s="163">
        <v>6.3346818305504851</v>
      </c>
      <c r="G29" s="163">
        <v>27.040233986619072</v>
      </c>
      <c r="H29" s="366" t="s">
        <v>154</v>
      </c>
      <c r="I29" s="163">
        <v>51.879725025630584</v>
      </c>
      <c r="J29" s="163">
        <v>45.545043195080098</v>
      </c>
      <c r="K29" s="163">
        <v>6.3346818305504851</v>
      </c>
    </row>
    <row r="30" spans="1:11" ht="15" customHeight="1">
      <c r="A30" s="162"/>
      <c r="B30" s="383">
        <v>2010</v>
      </c>
      <c r="C30" s="163">
        <v>0</v>
      </c>
      <c r="D30" s="163">
        <v>43.959131066517621</v>
      </c>
      <c r="E30" s="163">
        <v>36.00538977864057</v>
      </c>
      <c r="F30" s="163">
        <v>7.9537412878770537</v>
      </c>
      <c r="G30" s="163">
        <v>24.1687775387567</v>
      </c>
      <c r="H30" s="366" t="s">
        <v>154</v>
      </c>
      <c r="I30" s="163">
        <v>59.47439131237131</v>
      </c>
      <c r="J30" s="163">
        <v>51.520650024494259</v>
      </c>
      <c r="K30" s="163">
        <v>7.9537412878770537</v>
      </c>
    </row>
    <row r="31" spans="1:11" ht="15" customHeight="1">
      <c r="A31" s="162"/>
      <c r="B31" s="383">
        <v>2015</v>
      </c>
      <c r="C31" s="163">
        <v>0</v>
      </c>
      <c r="D31" s="163">
        <v>54.781328782233302</v>
      </c>
      <c r="E31" s="163">
        <v>46.376673681664279</v>
      </c>
      <c r="F31" s="163">
        <v>8.4046551005690198</v>
      </c>
      <c r="G31" s="163">
        <v>32.133786477211103</v>
      </c>
      <c r="H31" s="366" t="s">
        <v>154</v>
      </c>
      <c r="I31" s="163">
        <v>67.463026551192172</v>
      </c>
      <c r="J31" s="163">
        <v>59.058371450623156</v>
      </c>
      <c r="K31" s="163">
        <v>8.4046551005690198</v>
      </c>
    </row>
    <row r="32" spans="1:11" ht="15" customHeight="1">
      <c r="A32" s="164" t="s">
        <v>8</v>
      </c>
      <c r="B32" s="384">
        <v>2006</v>
      </c>
      <c r="C32" s="165">
        <v>0</v>
      </c>
      <c r="D32" s="165">
        <v>13.626582117024206</v>
      </c>
      <c r="E32" s="165">
        <v>10.903112814390502</v>
      </c>
      <c r="F32" s="165">
        <v>2.7234693026337053</v>
      </c>
      <c r="G32" s="165">
        <v>17.701385629886524</v>
      </c>
      <c r="H32" s="367" t="s">
        <v>154</v>
      </c>
      <c r="I32" s="165">
        <v>28.965221967233841</v>
      </c>
      <c r="J32" s="165">
        <v>26.241752664600135</v>
      </c>
      <c r="K32" s="165">
        <v>2.7234693026337053</v>
      </c>
    </row>
    <row r="33" spans="1:11" ht="15" customHeight="1">
      <c r="A33" s="164"/>
      <c r="B33" s="384">
        <v>2010</v>
      </c>
      <c r="C33" s="165">
        <v>0</v>
      </c>
      <c r="D33" s="165">
        <v>29.603193697794435</v>
      </c>
      <c r="E33" s="165">
        <v>24.113942655132259</v>
      </c>
      <c r="F33" s="165">
        <v>5.4892510426621763</v>
      </c>
      <c r="G33" s="165">
        <v>19.964780244799954</v>
      </c>
      <c r="H33" s="367" t="s">
        <v>154</v>
      </c>
      <c r="I33" s="165">
        <v>43.798527348696098</v>
      </c>
      <c r="J33" s="165">
        <v>38.309276306033922</v>
      </c>
      <c r="K33" s="165">
        <v>5.4892510426621763</v>
      </c>
    </row>
    <row r="34" spans="1:11" ht="15" customHeight="1">
      <c r="A34" s="164"/>
      <c r="B34" s="384">
        <v>2015</v>
      </c>
      <c r="C34" s="165">
        <v>0</v>
      </c>
      <c r="D34" s="165">
        <v>39.288616842910145</v>
      </c>
      <c r="E34" s="165">
        <v>32.8024756360035</v>
      </c>
      <c r="F34" s="165">
        <v>6.4861412069066464</v>
      </c>
      <c r="G34" s="165">
        <v>34.172647333608424</v>
      </c>
      <c r="H34" s="367" t="s">
        <v>154</v>
      </c>
      <c r="I34" s="165">
        <v>56.41730655716956</v>
      </c>
      <c r="J34" s="165">
        <v>49.931165350262916</v>
      </c>
      <c r="K34" s="165">
        <v>6.4861412069066464</v>
      </c>
    </row>
    <row r="35" spans="1:11" ht="15" customHeight="1">
      <c r="A35" s="162" t="s">
        <v>9</v>
      </c>
      <c r="B35" s="383">
        <v>2006</v>
      </c>
      <c r="C35" s="163">
        <v>0</v>
      </c>
      <c r="D35" s="163">
        <v>22.338640233750816</v>
      </c>
      <c r="E35" s="163">
        <v>16.294281171361611</v>
      </c>
      <c r="F35" s="163">
        <v>6.0443590623892058</v>
      </c>
      <c r="G35" s="163">
        <v>14.441094241674307</v>
      </c>
      <c r="H35" s="366" t="s">
        <v>154</v>
      </c>
      <c r="I35" s="163">
        <v>34.849265774505184</v>
      </c>
      <c r="J35" s="163">
        <v>28.804906712115976</v>
      </c>
      <c r="K35" s="163">
        <v>6.0443590623892058</v>
      </c>
    </row>
    <row r="36" spans="1:11" ht="15" customHeight="1">
      <c r="A36" s="162"/>
      <c r="B36" s="383">
        <v>2010</v>
      </c>
      <c r="C36" s="163">
        <v>0</v>
      </c>
      <c r="D36" s="163">
        <v>32.097133456218415</v>
      </c>
      <c r="E36" s="163">
        <v>25.466686202268086</v>
      </c>
      <c r="F36" s="163">
        <v>6.6304472539503321</v>
      </c>
      <c r="G36" s="163">
        <v>14.398505181072602</v>
      </c>
      <c r="H36" s="366" t="s">
        <v>154</v>
      </c>
      <c r="I36" s="163">
        <v>40.107849944881835</v>
      </c>
      <c r="J36" s="163">
        <v>33.477402690931505</v>
      </c>
      <c r="K36" s="163">
        <v>6.6304472539503321</v>
      </c>
    </row>
    <row r="37" spans="1:11" ht="15" customHeight="1">
      <c r="A37" s="162"/>
      <c r="B37" s="383">
        <v>2015</v>
      </c>
      <c r="C37" s="163">
        <v>0</v>
      </c>
      <c r="D37" s="163">
        <v>41.55366938427003</v>
      </c>
      <c r="E37" s="163">
        <v>34.850563640816993</v>
      </c>
      <c r="F37" s="163">
        <v>6.7031057434530341</v>
      </c>
      <c r="G37" s="163">
        <v>19.740794254847192</v>
      </c>
      <c r="H37" s="366" t="s">
        <v>154</v>
      </c>
      <c r="I37" s="163">
        <v>47.796502953035905</v>
      </c>
      <c r="J37" s="163">
        <v>41.093397209582868</v>
      </c>
      <c r="K37" s="163">
        <v>6.7031057434530341</v>
      </c>
    </row>
    <row r="38" spans="1:11" ht="15" customHeight="1">
      <c r="A38" s="164" t="s">
        <v>10</v>
      </c>
      <c r="B38" s="384">
        <v>2006</v>
      </c>
      <c r="C38" s="165">
        <v>6.1089385640587322E-2</v>
      </c>
      <c r="D38" s="165">
        <v>24.835488896091533</v>
      </c>
      <c r="E38" s="165">
        <v>19.498016768343746</v>
      </c>
      <c r="F38" s="165">
        <v>5.3374721277477857</v>
      </c>
      <c r="G38" s="165">
        <v>21.243306665459034</v>
      </c>
      <c r="H38" s="367" t="s">
        <v>154</v>
      </c>
      <c r="I38" s="165">
        <v>44.378067740891311</v>
      </c>
      <c r="J38" s="165">
        <v>38.979506227502938</v>
      </c>
      <c r="K38" s="165">
        <v>5.3985615133883726</v>
      </c>
    </row>
    <row r="39" spans="1:11" ht="15" customHeight="1">
      <c r="A39" s="164"/>
      <c r="B39" s="384">
        <v>2010</v>
      </c>
      <c r="C39" s="165">
        <v>6.1356792010732498E-2</v>
      </c>
      <c r="D39" s="165">
        <v>38.669648545039024</v>
      </c>
      <c r="E39" s="165">
        <v>33.080948497549826</v>
      </c>
      <c r="F39" s="165">
        <v>5.5887000474892004</v>
      </c>
      <c r="G39" s="165">
        <v>18.048477920680934</v>
      </c>
      <c r="H39" s="367" t="s">
        <v>154</v>
      </c>
      <c r="I39" s="165">
        <v>48.999973568799639</v>
      </c>
      <c r="J39" s="165">
        <v>43.349916729299707</v>
      </c>
      <c r="K39" s="165">
        <v>5.6500568394999329</v>
      </c>
    </row>
    <row r="40" spans="1:11" ht="15" customHeight="1">
      <c r="A40" s="164"/>
      <c r="B40" s="384">
        <v>2015</v>
      </c>
      <c r="C40" s="165">
        <v>4.137918448065217E-2</v>
      </c>
      <c r="D40" s="165">
        <v>58.499483492461394</v>
      </c>
      <c r="E40" s="165">
        <v>50.297105152722935</v>
      </c>
      <c r="F40" s="165">
        <v>8.2023783397384609</v>
      </c>
      <c r="G40" s="165">
        <v>27.417830904273767</v>
      </c>
      <c r="H40" s="367" t="s">
        <v>154</v>
      </c>
      <c r="I40" s="165">
        <v>67.970974775029305</v>
      </c>
      <c r="J40" s="165">
        <v>59.727217250810199</v>
      </c>
      <c r="K40" s="165">
        <v>8.243757524219113</v>
      </c>
    </row>
    <row r="41" spans="1:11" ht="15" customHeight="1">
      <c r="A41" s="162" t="s">
        <v>11</v>
      </c>
      <c r="B41" s="383">
        <v>2006</v>
      </c>
      <c r="C41" s="163">
        <v>3.5012097986793209E-2</v>
      </c>
      <c r="D41" s="163">
        <v>19.053521238057908</v>
      </c>
      <c r="E41" s="163">
        <v>14.202058515847733</v>
      </c>
      <c r="F41" s="163">
        <v>4.8514627222101749</v>
      </c>
      <c r="G41" s="163">
        <v>27.323110519338844</v>
      </c>
      <c r="H41" s="366" t="s">
        <v>154</v>
      </c>
      <c r="I41" s="163">
        <v>43.054072496161247</v>
      </c>
      <c r="J41" s="163">
        <v>38.167597675964281</v>
      </c>
      <c r="K41" s="163">
        <v>4.8864748201969679</v>
      </c>
    </row>
    <row r="42" spans="1:11" ht="15" customHeight="1">
      <c r="A42" s="162"/>
      <c r="B42" s="383">
        <v>2010</v>
      </c>
      <c r="C42" s="163">
        <v>3.4586665042817252E-2</v>
      </c>
      <c r="D42" s="163">
        <v>34.249946192882689</v>
      </c>
      <c r="E42" s="163">
        <v>29.130743726935659</v>
      </c>
      <c r="F42" s="163">
        <v>5.119202465947029</v>
      </c>
      <c r="G42" s="163">
        <v>23.503201527902139</v>
      </c>
      <c r="H42" s="366" t="s">
        <v>154</v>
      </c>
      <c r="I42" s="163">
        <v>50.087407619468181</v>
      </c>
      <c r="J42" s="163">
        <v>44.933618488478331</v>
      </c>
      <c r="K42" s="163">
        <v>5.1537891309898463</v>
      </c>
    </row>
    <row r="43" spans="1:11" ht="15" customHeight="1">
      <c r="A43" s="162"/>
      <c r="B43" s="383">
        <v>2015</v>
      </c>
      <c r="C43" s="163">
        <v>3.3190208757194153E-2</v>
      </c>
      <c r="D43" s="163">
        <v>43.962070305609231</v>
      </c>
      <c r="E43" s="163">
        <v>35.927664084650829</v>
      </c>
      <c r="F43" s="163">
        <v>8.0344062209584024</v>
      </c>
      <c r="G43" s="163">
        <v>29.306494757343742</v>
      </c>
      <c r="H43" s="366" t="s">
        <v>154</v>
      </c>
      <c r="I43" s="163">
        <v>56.231056421911063</v>
      </c>
      <c r="J43" s="163">
        <v>48.16345999219547</v>
      </c>
      <c r="K43" s="163">
        <v>8.0675964297155964</v>
      </c>
    </row>
    <row r="44" spans="1:11" ht="15" customHeight="1">
      <c r="A44" s="164" t="s">
        <v>12</v>
      </c>
      <c r="B44" s="384">
        <v>2006</v>
      </c>
      <c r="C44" s="165">
        <v>0.39029778286984956</v>
      </c>
      <c r="D44" s="165">
        <v>18.899012635530941</v>
      </c>
      <c r="E44" s="165">
        <v>10.593844137181545</v>
      </c>
      <c r="F44" s="165">
        <v>8.3051684983493956</v>
      </c>
      <c r="G44" s="165">
        <v>24.029155865893436</v>
      </c>
      <c r="H44" s="367" t="s">
        <v>154</v>
      </c>
      <c r="I44" s="165">
        <v>41.768392011695326</v>
      </c>
      <c r="J44" s="165">
        <v>33.072925730476079</v>
      </c>
      <c r="K44" s="165">
        <v>8.6954662812192449</v>
      </c>
    </row>
    <row r="45" spans="1:11" ht="15" customHeight="1">
      <c r="A45" s="164"/>
      <c r="B45" s="384">
        <v>2010</v>
      </c>
      <c r="C45" s="165">
        <v>0.41897779667756818</v>
      </c>
      <c r="D45" s="165">
        <v>35.395713619554812</v>
      </c>
      <c r="E45" s="165">
        <v>28.915877547511062</v>
      </c>
      <c r="F45" s="165">
        <v>6.4798360720437485</v>
      </c>
      <c r="G45" s="165">
        <v>23.20329558648508</v>
      </c>
      <c r="H45" s="367" t="s">
        <v>154</v>
      </c>
      <c r="I45" s="165">
        <v>51.65538045962073</v>
      </c>
      <c r="J45" s="165">
        <v>44.756566590899411</v>
      </c>
      <c r="K45" s="165">
        <v>6.8988138687213167</v>
      </c>
    </row>
    <row r="46" spans="1:11" ht="15" customHeight="1">
      <c r="A46" s="164"/>
      <c r="B46" s="384">
        <v>2015</v>
      </c>
      <c r="C46" s="165">
        <v>0.41093831412540449</v>
      </c>
      <c r="D46" s="165">
        <v>53.765448604795203</v>
      </c>
      <c r="E46" s="165">
        <v>38.99865485995538</v>
      </c>
      <c r="F46" s="165">
        <v>14.766793744839823</v>
      </c>
      <c r="G46" s="165">
        <v>28.923089741110623</v>
      </c>
      <c r="H46" s="367" t="s">
        <v>154</v>
      </c>
      <c r="I46" s="165">
        <v>66.654507157825208</v>
      </c>
      <c r="J46" s="165">
        <v>51.476775098859981</v>
      </c>
      <c r="K46" s="165">
        <v>15.177732058965228</v>
      </c>
    </row>
    <row r="47" spans="1:11" ht="15" customHeight="1">
      <c r="A47" s="162" t="s">
        <v>13</v>
      </c>
      <c r="B47" s="383">
        <v>2006</v>
      </c>
      <c r="C47" s="163">
        <v>0</v>
      </c>
      <c r="D47" s="163">
        <v>19.295496316135356</v>
      </c>
      <c r="E47" s="163">
        <v>12.34822216415256</v>
      </c>
      <c r="F47" s="163">
        <v>6.9472741519827945</v>
      </c>
      <c r="G47" s="163">
        <v>24.75299544831136</v>
      </c>
      <c r="H47" s="366" t="s">
        <v>154</v>
      </c>
      <c r="I47" s="163">
        <v>42.442899021093048</v>
      </c>
      <c r="J47" s="163">
        <v>35.495624869110252</v>
      </c>
      <c r="K47" s="163">
        <v>6.9472741519827945</v>
      </c>
    </row>
    <row r="48" spans="1:11" ht="15" customHeight="1">
      <c r="A48" s="162"/>
      <c r="B48" s="383">
        <v>2010</v>
      </c>
      <c r="C48" s="163">
        <v>0</v>
      </c>
      <c r="D48" s="163">
        <v>40.670254273784565</v>
      </c>
      <c r="E48" s="163">
        <v>27.960907112786103</v>
      </c>
      <c r="F48" s="163">
        <v>12.709347160998465</v>
      </c>
      <c r="G48" s="163">
        <v>22.588833912754929</v>
      </c>
      <c r="H48" s="366" t="s">
        <v>154</v>
      </c>
      <c r="I48" s="163">
        <v>56.684112831214975</v>
      </c>
      <c r="J48" s="163">
        <v>43.974765670216513</v>
      </c>
      <c r="K48" s="163">
        <v>12.709347160998465</v>
      </c>
    </row>
    <row r="49" spans="1:11" ht="15" customHeight="1">
      <c r="A49" s="162"/>
      <c r="B49" s="383">
        <v>2015</v>
      </c>
      <c r="C49" s="163">
        <v>0</v>
      </c>
      <c r="D49" s="163">
        <v>56.504360536970054</v>
      </c>
      <c r="E49" s="163">
        <v>40.620950171688875</v>
      </c>
      <c r="F49" s="163">
        <v>15.883410365281176</v>
      </c>
      <c r="G49" s="163">
        <v>45.239166888724007</v>
      </c>
      <c r="H49" s="366" t="s">
        <v>154</v>
      </c>
      <c r="I49" s="163">
        <v>80.558774178871147</v>
      </c>
      <c r="J49" s="163">
        <v>64.675363813589968</v>
      </c>
      <c r="K49" s="163">
        <v>15.883410365281176</v>
      </c>
    </row>
    <row r="50" spans="1:11" ht="15" customHeight="1">
      <c r="A50" s="164" t="s">
        <v>14</v>
      </c>
      <c r="B50" s="384">
        <v>2006</v>
      </c>
      <c r="C50" s="165">
        <v>0</v>
      </c>
      <c r="D50" s="165">
        <v>12.965442996870106</v>
      </c>
      <c r="E50" s="165">
        <v>10.854028080541317</v>
      </c>
      <c r="F50" s="165">
        <v>2.1114149163287892</v>
      </c>
      <c r="G50" s="165">
        <v>17.65140385869497</v>
      </c>
      <c r="H50" s="367" t="s">
        <v>154</v>
      </c>
      <c r="I50" s="165">
        <v>28.348478472545576</v>
      </c>
      <c r="J50" s="165">
        <v>26.237063556216786</v>
      </c>
      <c r="K50" s="165">
        <v>2.1114149163287892</v>
      </c>
    </row>
    <row r="51" spans="1:11" ht="15" customHeight="1">
      <c r="A51" s="164"/>
      <c r="B51" s="384">
        <v>2010</v>
      </c>
      <c r="C51" s="165">
        <v>0</v>
      </c>
      <c r="D51" s="165">
        <v>30.153312775283187</v>
      </c>
      <c r="E51" s="165">
        <v>26.683428527581491</v>
      </c>
      <c r="F51" s="165">
        <v>3.4698842477016965</v>
      </c>
      <c r="G51" s="165">
        <v>16.024697267833947</v>
      </c>
      <c r="H51" s="367" t="s">
        <v>154</v>
      </c>
      <c r="I51" s="165">
        <v>39.391686854654552</v>
      </c>
      <c r="J51" s="165">
        <v>35.921802606952852</v>
      </c>
      <c r="K51" s="165">
        <v>3.4698842477016965</v>
      </c>
    </row>
    <row r="52" spans="1:11" ht="15" customHeight="1">
      <c r="A52" s="164"/>
      <c r="B52" s="384">
        <v>2015</v>
      </c>
      <c r="C52" s="165">
        <v>0</v>
      </c>
      <c r="D52" s="165">
        <v>44.480931789116909</v>
      </c>
      <c r="E52" s="165">
        <v>36.995335013194335</v>
      </c>
      <c r="F52" s="165">
        <v>7.4855967759225752</v>
      </c>
      <c r="G52" s="165">
        <v>34.769421223627695</v>
      </c>
      <c r="H52" s="367" t="s">
        <v>154</v>
      </c>
      <c r="I52" s="165">
        <v>56.965924763291397</v>
      </c>
      <c r="J52" s="165">
        <v>49.480327987368824</v>
      </c>
      <c r="K52" s="165">
        <v>7.4855967759225752</v>
      </c>
    </row>
    <row r="53" spans="1:11" s="385" customFormat="1" ht="15" customHeight="1">
      <c r="A53" s="162" t="s">
        <v>15</v>
      </c>
      <c r="B53" s="383">
        <v>2006</v>
      </c>
      <c r="C53" s="163">
        <v>0</v>
      </c>
      <c r="D53" s="163">
        <v>17.430291201917811</v>
      </c>
      <c r="E53" s="163">
        <v>13.787835879233926</v>
      </c>
      <c r="F53" s="163">
        <v>3.6424553226838845</v>
      </c>
      <c r="G53" s="163">
        <v>15.430250785555058</v>
      </c>
      <c r="H53" s="366" t="s">
        <v>154</v>
      </c>
      <c r="I53" s="163">
        <v>30.888125687620676</v>
      </c>
      <c r="J53" s="163">
        <v>27.245670364936792</v>
      </c>
      <c r="K53" s="163">
        <v>3.6424553226838845</v>
      </c>
    </row>
    <row r="54" spans="1:11" s="385" customFormat="1" ht="15" customHeight="1">
      <c r="A54" s="162"/>
      <c r="B54" s="383">
        <v>2010</v>
      </c>
      <c r="C54" s="163">
        <v>0</v>
      </c>
      <c r="D54" s="163">
        <v>30.037549228859575</v>
      </c>
      <c r="E54" s="163">
        <v>23.20492006778197</v>
      </c>
      <c r="F54" s="163">
        <v>6.8326291610776035</v>
      </c>
      <c r="G54" s="163">
        <v>12.90570432433813</v>
      </c>
      <c r="H54" s="366" t="s">
        <v>154</v>
      </c>
      <c r="I54" s="163">
        <v>37.748323287775527</v>
      </c>
      <c r="J54" s="163">
        <v>30.915694126697922</v>
      </c>
      <c r="K54" s="163">
        <v>6.8326291610776035</v>
      </c>
    </row>
    <row r="55" spans="1:11" s="385" customFormat="1" ht="15" customHeight="1">
      <c r="A55" s="162"/>
      <c r="B55" s="383">
        <v>2015</v>
      </c>
      <c r="C55" s="163">
        <v>0</v>
      </c>
      <c r="D55" s="163">
        <v>33.707930590820133</v>
      </c>
      <c r="E55" s="163">
        <v>25.23813044025508</v>
      </c>
      <c r="F55" s="163">
        <v>8.4698001505650549</v>
      </c>
      <c r="G55" s="163">
        <v>17.126819872154229</v>
      </c>
      <c r="H55" s="366" t="s">
        <v>154</v>
      </c>
      <c r="I55" s="163">
        <v>39.022099230134735</v>
      </c>
      <c r="J55" s="163">
        <v>30.552299079569682</v>
      </c>
      <c r="K55" s="163">
        <v>8.4698001505650549</v>
      </c>
    </row>
    <row r="56" spans="1:11" ht="15" customHeight="1">
      <c r="A56" s="164" t="s">
        <v>16</v>
      </c>
      <c r="B56" s="384">
        <v>2006</v>
      </c>
      <c r="C56" s="386">
        <v>0</v>
      </c>
      <c r="D56" s="386">
        <v>18.888271841531925</v>
      </c>
      <c r="E56" s="386">
        <v>13.254356011912984</v>
      </c>
      <c r="F56" s="386">
        <v>5.6339158296189389</v>
      </c>
      <c r="G56" s="386">
        <v>17.802104466716557</v>
      </c>
      <c r="H56" s="387" t="s">
        <v>154</v>
      </c>
      <c r="I56" s="386">
        <v>35.195938215244254</v>
      </c>
      <c r="J56" s="386">
        <v>29.562022385625319</v>
      </c>
      <c r="K56" s="386">
        <v>5.6339158296189389</v>
      </c>
    </row>
    <row r="57" spans="1:11" ht="15" customHeight="1">
      <c r="A57" s="164"/>
      <c r="B57" s="384">
        <v>2010</v>
      </c>
      <c r="C57" s="386">
        <v>0</v>
      </c>
      <c r="D57" s="386">
        <v>39.390954925730966</v>
      </c>
      <c r="E57" s="386">
        <v>30.186476968381047</v>
      </c>
      <c r="F57" s="386">
        <v>9.2044779573499227</v>
      </c>
      <c r="G57" s="386">
        <v>16.379408200624891</v>
      </c>
      <c r="H57" s="387" t="s">
        <v>154</v>
      </c>
      <c r="I57" s="386">
        <v>48.999950769258305</v>
      </c>
      <c r="J57" s="386">
        <v>39.795472811908382</v>
      </c>
      <c r="K57" s="386">
        <v>9.2044779573499227</v>
      </c>
    </row>
    <row r="58" spans="1:11" ht="15" customHeight="1">
      <c r="A58" s="164"/>
      <c r="B58" s="384">
        <v>2015</v>
      </c>
      <c r="C58" s="386">
        <v>0</v>
      </c>
      <c r="D58" s="386">
        <v>53.773745512189663</v>
      </c>
      <c r="E58" s="386">
        <v>41.158938165011065</v>
      </c>
      <c r="F58" s="386">
        <v>12.614807347178598</v>
      </c>
      <c r="G58" s="386">
        <v>33.017091631503206</v>
      </c>
      <c r="H58" s="387" t="s">
        <v>154</v>
      </c>
      <c r="I58" s="386">
        <v>64.799853173448312</v>
      </c>
      <c r="J58" s="386">
        <v>52.185045826269715</v>
      </c>
      <c r="K58" s="386">
        <v>12.614807347178598</v>
      </c>
    </row>
    <row r="59" spans="1:11" ht="15" customHeight="1">
      <c r="A59" s="166" t="s">
        <v>0</v>
      </c>
      <c r="B59" s="388">
        <v>2006</v>
      </c>
      <c r="C59" s="170">
        <v>3.6047419851711567E-2</v>
      </c>
      <c r="D59" s="170">
        <v>22.970382824294006</v>
      </c>
      <c r="E59" s="170">
        <v>16.443591225390652</v>
      </c>
      <c r="F59" s="170">
        <v>6.5267915989033565</v>
      </c>
      <c r="G59" s="170">
        <v>22.546003356745313</v>
      </c>
      <c r="H59" s="170" t="s">
        <v>154</v>
      </c>
      <c r="I59" s="170">
        <v>43.303286811055891</v>
      </c>
      <c r="J59" s="170">
        <v>36.74044779230082</v>
      </c>
      <c r="K59" s="373">
        <v>6.562839018755068</v>
      </c>
    </row>
    <row r="60" spans="1:11" ht="15" customHeight="1">
      <c r="A60" s="166"/>
      <c r="B60" s="388">
        <v>2010</v>
      </c>
      <c r="C60" s="170">
        <v>3.6722572208860445E-2</v>
      </c>
      <c r="D60" s="170">
        <v>38.298398831555943</v>
      </c>
      <c r="E60" s="170">
        <v>31.316435875837602</v>
      </c>
      <c r="F60" s="170">
        <v>6.9819629557183429</v>
      </c>
      <c r="G60" s="170">
        <v>20.42119991337627</v>
      </c>
      <c r="H60" s="170" t="s">
        <v>154</v>
      </c>
      <c r="I60" s="170">
        <v>51.041424660282274</v>
      </c>
      <c r="J60" s="170">
        <v>44.022739132355071</v>
      </c>
      <c r="K60" s="373">
        <v>7.0186855279272038</v>
      </c>
    </row>
    <row r="61" spans="1:11" ht="15" customHeight="1" thickBot="1">
      <c r="A61" s="753"/>
      <c r="B61" s="756">
        <v>2015</v>
      </c>
      <c r="C61" s="757">
        <v>3.0152439639792829E-2</v>
      </c>
      <c r="D61" s="757">
        <v>51.350132138284422</v>
      </c>
      <c r="E61" s="757">
        <v>42.72492728386414</v>
      </c>
      <c r="F61" s="757">
        <v>8.625204854420284</v>
      </c>
      <c r="G61" s="757">
        <v>29.948909836379322</v>
      </c>
      <c r="H61" s="757" t="s">
        <v>154</v>
      </c>
      <c r="I61" s="757">
        <v>63.115617748365452</v>
      </c>
      <c r="J61" s="757">
        <v>54.460260454305377</v>
      </c>
      <c r="K61" s="758">
        <v>8.6553572940600763</v>
      </c>
    </row>
    <row r="62" spans="1:11" ht="15" customHeight="1">
      <c r="A62" s="369" t="s">
        <v>175</v>
      </c>
      <c r="B62" s="370"/>
      <c r="C62" s="370"/>
      <c r="D62" s="371"/>
      <c r="E62" s="370"/>
      <c r="F62" s="370"/>
      <c r="G62" s="370"/>
      <c r="H62" s="167"/>
      <c r="I62" s="167"/>
      <c r="J62" s="167"/>
      <c r="K62" s="167"/>
    </row>
    <row r="63" spans="1:11" ht="25.5" customHeight="1">
      <c r="A63" s="389" t="s">
        <v>203</v>
      </c>
      <c r="B63" s="390">
        <v>2006</v>
      </c>
      <c r="C63" s="170">
        <v>3.6047419851711567E-2</v>
      </c>
      <c r="D63" s="170">
        <v>22.970382824294006</v>
      </c>
      <c r="E63" s="170">
        <v>16.443591225390652</v>
      </c>
      <c r="F63" s="170">
        <v>6.5267915989033565</v>
      </c>
      <c r="G63" s="170">
        <v>22.546003356745313</v>
      </c>
      <c r="H63" s="170" t="s">
        <v>154</v>
      </c>
      <c r="I63" s="170">
        <v>43.303286811055891</v>
      </c>
      <c r="J63" s="170">
        <v>36.74044779230082</v>
      </c>
      <c r="K63" s="373">
        <v>6.562839018755068</v>
      </c>
    </row>
    <row r="64" spans="1:11" ht="15" customHeight="1">
      <c r="A64" s="169"/>
      <c r="B64" s="388">
        <v>2010</v>
      </c>
      <c r="C64" s="170">
        <v>3.6722572208860445E-2</v>
      </c>
      <c r="D64" s="170">
        <v>38.298398831555943</v>
      </c>
      <c r="E64" s="170">
        <v>31.316435875837602</v>
      </c>
      <c r="F64" s="170">
        <v>6.9819629557183429</v>
      </c>
      <c r="G64" s="170">
        <v>20.42119991337627</v>
      </c>
      <c r="H64" s="170" t="s">
        <v>154</v>
      </c>
      <c r="I64" s="170">
        <v>51.041424660282274</v>
      </c>
      <c r="J64" s="170">
        <v>44.022739132355071</v>
      </c>
      <c r="K64" s="373">
        <v>7.0186855279272038</v>
      </c>
    </row>
    <row r="65" spans="1:11" ht="15" customHeight="1">
      <c r="A65" s="169"/>
      <c r="B65" s="388">
        <v>2015</v>
      </c>
      <c r="C65" s="170">
        <v>3.0152439639792829E-2</v>
      </c>
      <c r="D65" s="170">
        <v>51.350132138284422</v>
      </c>
      <c r="E65" s="170">
        <v>42.72492728386414</v>
      </c>
      <c r="F65" s="170">
        <v>8.625204854420284</v>
      </c>
      <c r="G65" s="170">
        <v>29.948909836379322</v>
      </c>
      <c r="H65" s="170">
        <v>3.878626886228727</v>
      </c>
      <c r="I65" s="170">
        <v>63.115617748365452</v>
      </c>
      <c r="J65" s="170">
        <v>54.460260454305377</v>
      </c>
      <c r="K65" s="373">
        <v>8.6553572940600763</v>
      </c>
    </row>
    <row r="66" spans="1:11" ht="15" customHeight="1">
      <c r="A66" s="169" t="s">
        <v>26</v>
      </c>
      <c r="B66" s="388" t="s">
        <v>264</v>
      </c>
      <c r="C66" s="170">
        <v>16.095176119430935</v>
      </c>
      <c r="D66" s="170">
        <v>45.685755742796914</v>
      </c>
      <c r="E66" s="170" t="s">
        <v>33</v>
      </c>
      <c r="F66" s="170" t="s">
        <v>33</v>
      </c>
      <c r="G66" s="170">
        <v>16.137199227231065</v>
      </c>
      <c r="H66" s="170">
        <v>2.3796909064257981</v>
      </c>
      <c r="I66" s="170" t="s">
        <v>154</v>
      </c>
      <c r="J66" s="170" t="s">
        <v>33</v>
      </c>
      <c r="K66" s="373" t="s">
        <v>33</v>
      </c>
    </row>
    <row r="67" spans="1:11" ht="15" customHeight="1">
      <c r="A67" s="169"/>
      <c r="B67" s="388">
        <v>2010</v>
      </c>
      <c r="C67" s="170">
        <v>15.574324144265811</v>
      </c>
      <c r="D67" s="170">
        <v>55.052298725222009</v>
      </c>
      <c r="E67" s="170" t="s">
        <v>33</v>
      </c>
      <c r="F67" s="170" t="s">
        <v>33</v>
      </c>
      <c r="G67" s="170">
        <v>15.165757703153391</v>
      </c>
      <c r="H67" s="170">
        <v>3.246881365515021</v>
      </c>
      <c r="I67" s="170" t="s">
        <v>154</v>
      </c>
      <c r="J67" s="170" t="s">
        <v>33</v>
      </c>
      <c r="K67" s="373" t="s">
        <v>33</v>
      </c>
    </row>
    <row r="68" spans="1:11" ht="15" customHeight="1">
      <c r="A68" s="169"/>
      <c r="B68" s="388">
        <v>2015</v>
      </c>
      <c r="C68" s="170">
        <v>16.145764571189588</v>
      </c>
      <c r="D68" s="170">
        <v>57.297875443412373</v>
      </c>
      <c r="E68" s="170" t="s">
        <v>33</v>
      </c>
      <c r="F68" s="170" t="s">
        <v>33</v>
      </c>
      <c r="G68" s="170">
        <v>23.253247009702566</v>
      </c>
      <c r="H68" s="170">
        <v>2.438658188456718</v>
      </c>
      <c r="I68" s="170">
        <v>65.535183904383842</v>
      </c>
      <c r="J68" s="170" t="s">
        <v>33</v>
      </c>
      <c r="K68" s="373" t="s">
        <v>33</v>
      </c>
    </row>
    <row r="69" spans="1:11">
      <c r="A69" s="144"/>
      <c r="B69" s="391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1">
      <c r="A70" s="759" t="s">
        <v>528</v>
      </c>
      <c r="B70" s="760"/>
      <c r="C70" s="761"/>
      <c r="D70" s="761"/>
      <c r="E70" s="761"/>
      <c r="F70" s="761"/>
      <c r="G70" s="761"/>
      <c r="H70" s="761"/>
      <c r="I70" s="761"/>
      <c r="J70" s="761"/>
      <c r="K70" s="172"/>
    </row>
    <row r="71" spans="1:11" ht="6" customHeight="1">
      <c r="A71" s="759"/>
      <c r="B71" s="760"/>
      <c r="C71" s="761"/>
      <c r="D71" s="761"/>
      <c r="E71" s="761"/>
      <c r="F71" s="761"/>
      <c r="G71" s="761"/>
      <c r="H71" s="761"/>
      <c r="I71" s="761"/>
      <c r="J71" s="761"/>
      <c r="K71" s="172"/>
    </row>
    <row r="72" spans="1:11">
      <c r="A72" s="762" t="s">
        <v>265</v>
      </c>
      <c r="B72" s="760"/>
      <c r="C72" s="761"/>
      <c r="D72" s="761"/>
      <c r="E72" s="761"/>
      <c r="F72" s="761"/>
      <c r="G72" s="761"/>
      <c r="H72" s="761"/>
      <c r="I72" s="761"/>
      <c r="J72" s="761"/>
      <c r="K72" s="172"/>
    </row>
    <row r="73" spans="1:11">
      <c r="A73" s="144"/>
      <c r="B73" s="391"/>
      <c r="C73" s="144"/>
      <c r="D73" s="144"/>
      <c r="E73" s="144"/>
      <c r="F73" s="144"/>
      <c r="G73" s="144"/>
      <c r="H73" s="144"/>
      <c r="I73" s="144"/>
      <c r="J73" s="144"/>
      <c r="K73" s="144"/>
    </row>
    <row r="74" spans="1:11">
      <c r="A74" s="144"/>
      <c r="B74" s="391"/>
      <c r="C74" s="144"/>
      <c r="D74" s="144"/>
      <c r="E74" s="144"/>
      <c r="F74" s="144"/>
      <c r="G74" s="144"/>
      <c r="H74" s="144"/>
      <c r="I74" s="144"/>
      <c r="J74" s="144"/>
      <c r="K74" s="144"/>
    </row>
    <row r="75" spans="1:11">
      <c r="A75" s="175" t="s">
        <v>117</v>
      </c>
      <c r="B75" s="392"/>
      <c r="C75" s="176"/>
      <c r="D75" s="176"/>
      <c r="E75" s="176"/>
      <c r="F75" s="176"/>
      <c r="G75" s="176"/>
      <c r="H75" s="176"/>
      <c r="I75" s="176"/>
      <c r="J75" s="176"/>
      <c r="K75" s="176"/>
    </row>
  </sheetData>
  <mergeCells count="2">
    <mergeCell ref="C7:H7"/>
    <mergeCell ref="I7:K7"/>
  </mergeCells>
  <conditionalFormatting sqref="C64:K66">
    <cfRule type="expression" dxfId="46" priority="11" stopIfTrue="1">
      <formula>C73=1</formula>
    </cfRule>
  </conditionalFormatting>
  <conditionalFormatting sqref="C63:K63">
    <cfRule type="expression" dxfId="45" priority="10" stopIfTrue="1">
      <formula>C70=1</formula>
    </cfRule>
  </conditionalFormatting>
  <conditionalFormatting sqref="C59:C61">
    <cfRule type="expression" dxfId="44" priority="9" stopIfTrue="1">
      <formula>C65=1</formula>
    </cfRule>
  </conditionalFormatting>
  <conditionalFormatting sqref="D59:D61">
    <cfRule type="expression" dxfId="43" priority="8" stopIfTrue="1">
      <formula>D65=1</formula>
    </cfRule>
  </conditionalFormatting>
  <conditionalFormatting sqref="E59:E61">
    <cfRule type="expression" dxfId="42" priority="7" stopIfTrue="1">
      <formula>E65=1</formula>
    </cfRule>
  </conditionalFormatting>
  <conditionalFormatting sqref="F59:F61">
    <cfRule type="expression" dxfId="41" priority="6" stopIfTrue="1">
      <formula>F65=1</formula>
    </cfRule>
  </conditionalFormatting>
  <conditionalFormatting sqref="G59:G61">
    <cfRule type="expression" dxfId="40" priority="5" stopIfTrue="1">
      <formula>G65=1</formula>
    </cfRule>
  </conditionalFormatting>
  <conditionalFormatting sqref="H59:H61">
    <cfRule type="expression" dxfId="39" priority="4" stopIfTrue="1">
      <formula>H65=1</formula>
    </cfRule>
  </conditionalFormatting>
  <conditionalFormatting sqref="I59:I61">
    <cfRule type="expression" dxfId="38" priority="3" stopIfTrue="1">
      <formula>I65=1</formula>
    </cfRule>
  </conditionalFormatting>
  <conditionalFormatting sqref="J59:J61">
    <cfRule type="expression" dxfId="37" priority="2" stopIfTrue="1">
      <formula>J65=1</formula>
    </cfRule>
  </conditionalFormatting>
  <conditionalFormatting sqref="K59:K61">
    <cfRule type="expression" dxfId="36" priority="1" stopIfTrue="1">
      <formula>K65=1</formula>
    </cfRule>
  </conditionalFormatting>
  <conditionalFormatting sqref="C67:K68">
    <cfRule type="expression" dxfId="35" priority="15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&amp;C-40-</oddHeader>
    <oddFooter>&amp;CStatistische Ämter des Bundes und der Länder, Internationale Bildungsindikatoren, 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29"/>
  <sheetViews>
    <sheetView showGridLines="0" zoomScaleNormal="100" workbookViewId="0">
      <pane xSplit="1" ySplit="8" topLeftCell="B9" activePane="bottomRight" state="frozen"/>
      <selection activeCell="A49" sqref="A49:IV82"/>
      <selection pane="topRight" activeCell="A49" sqref="A49:IV82"/>
      <selection pane="bottomLeft" activeCell="A49" sqref="A49:IV82"/>
      <selection pane="bottomRight"/>
    </sheetView>
  </sheetViews>
  <sheetFormatPr baseColWidth="10" defaultColWidth="9.140625" defaultRowHeight="12.75"/>
  <cols>
    <col min="1" max="1" width="24" style="2" customWidth="1"/>
    <col min="2" max="2" width="10.5703125" style="3" customWidth="1"/>
    <col min="3" max="5" width="9.7109375" style="3" customWidth="1"/>
    <col min="6" max="6" width="10.85546875" style="3" customWidth="1"/>
    <col min="7" max="8" width="9.7109375" style="3" customWidth="1"/>
    <col min="9" max="9" width="9.7109375" style="4" customWidth="1"/>
    <col min="10" max="11" width="9.7109375" style="3" customWidth="1"/>
    <col min="12" max="12" width="10.7109375" style="3" customWidth="1"/>
    <col min="13" max="16384" width="9.140625" style="6"/>
  </cols>
  <sheetData>
    <row r="1" spans="1:12">
      <c r="A1" s="569" t="s">
        <v>421</v>
      </c>
      <c r="B1" s="612"/>
      <c r="L1" s="5"/>
    </row>
    <row r="2" spans="1:12">
      <c r="L2" s="5"/>
    </row>
    <row r="3" spans="1:12" s="9" customFormat="1" ht="15.75">
      <c r="A3" s="7" t="s">
        <v>20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s="11" customFormat="1" ht="15.75">
      <c r="A4" s="43" t="s">
        <v>51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s="11" customFormat="1" ht="12.75" customHeight="1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s="11" customFormat="1" ht="12.75" customHeight="1">
      <c r="A6" s="12"/>
      <c r="B6" s="811" t="s">
        <v>43</v>
      </c>
      <c r="C6" s="13" t="s">
        <v>21</v>
      </c>
      <c r="D6" s="13"/>
      <c r="E6" s="13"/>
      <c r="F6" s="810" t="s">
        <v>37</v>
      </c>
      <c r="G6" s="13" t="s">
        <v>22</v>
      </c>
      <c r="H6" s="13"/>
      <c r="I6" s="13"/>
      <c r="J6" s="13"/>
      <c r="K6" s="13"/>
      <c r="L6" s="810" t="s">
        <v>25</v>
      </c>
    </row>
    <row r="7" spans="1:12" s="11" customFormat="1" ht="76.5">
      <c r="A7" s="12"/>
      <c r="B7" s="811"/>
      <c r="C7" s="33" t="s">
        <v>29</v>
      </c>
      <c r="D7" s="33" t="s">
        <v>46</v>
      </c>
      <c r="E7" s="33" t="s">
        <v>49</v>
      </c>
      <c r="F7" s="810"/>
      <c r="G7" s="33" t="s">
        <v>34</v>
      </c>
      <c r="H7" s="34" t="s">
        <v>31</v>
      </c>
      <c r="I7" s="34" t="s">
        <v>32</v>
      </c>
      <c r="J7" s="34" t="s">
        <v>28</v>
      </c>
      <c r="K7" s="34" t="s">
        <v>44</v>
      </c>
      <c r="L7" s="810"/>
    </row>
    <row r="8" spans="1:12" s="11" customFormat="1" ht="25.5">
      <c r="A8" s="14" t="s">
        <v>17</v>
      </c>
      <c r="B8" s="32" t="s">
        <v>27</v>
      </c>
      <c r="C8" s="32" t="s">
        <v>36</v>
      </c>
      <c r="D8" s="32" t="s">
        <v>47</v>
      </c>
      <c r="E8" s="32" t="s">
        <v>45</v>
      </c>
      <c r="F8" s="15" t="s">
        <v>23</v>
      </c>
      <c r="G8" s="32" t="s">
        <v>38</v>
      </c>
      <c r="H8" s="32" t="s">
        <v>18</v>
      </c>
      <c r="I8" s="32" t="s">
        <v>39</v>
      </c>
      <c r="J8" s="32" t="s">
        <v>40</v>
      </c>
      <c r="K8" s="32" t="s">
        <v>48</v>
      </c>
      <c r="L8" s="810"/>
    </row>
    <row r="9" spans="1:12" s="11" customFormat="1" ht="15" customHeight="1">
      <c r="A9" s="648" t="s">
        <v>2</v>
      </c>
      <c r="B9" s="649">
        <v>14.0936308448599</v>
      </c>
      <c r="C9" s="649">
        <v>2.8433662192685132</v>
      </c>
      <c r="D9" s="649">
        <v>40.845048379784579</v>
      </c>
      <c r="E9" s="649">
        <v>43.68841459905309</v>
      </c>
      <c r="F9" s="649">
        <v>10.590072156541224</v>
      </c>
      <c r="G9" s="649">
        <v>0.68636053230047722</v>
      </c>
      <c r="H9" s="649">
        <v>18.115418155553737</v>
      </c>
      <c r="I9" s="649">
        <v>11.160468622052052</v>
      </c>
      <c r="J9" s="649">
        <v>1.6656182613030046</v>
      </c>
      <c r="K9" s="649">
        <v>31.627865571209274</v>
      </c>
      <c r="L9" s="649">
        <v>100</v>
      </c>
    </row>
    <row r="10" spans="1:12" s="11" customFormat="1" ht="15" customHeight="1">
      <c r="A10" s="650" t="s">
        <v>1</v>
      </c>
      <c r="B10" s="651">
        <v>11.887649185378052</v>
      </c>
      <c r="C10" s="651">
        <v>2.653524905383613</v>
      </c>
      <c r="D10" s="651">
        <v>46.900769475041507</v>
      </c>
      <c r="E10" s="651">
        <v>49.554294380425119</v>
      </c>
      <c r="F10" s="651">
        <v>8.4350551312085464</v>
      </c>
      <c r="G10" s="651">
        <v>0.76485581807435721</v>
      </c>
      <c r="H10" s="651">
        <v>15.570088451771916</v>
      </c>
      <c r="I10" s="651">
        <v>12.129586309695343</v>
      </c>
      <c r="J10" s="651">
        <v>1.6584707234466693</v>
      </c>
      <c r="K10" s="651">
        <v>30.123001302988289</v>
      </c>
      <c r="L10" s="651">
        <v>100</v>
      </c>
    </row>
    <row r="11" spans="1:12" s="11" customFormat="1" ht="15" customHeight="1">
      <c r="A11" s="648" t="s">
        <v>3</v>
      </c>
      <c r="B11" s="649">
        <v>13.816497313136416</v>
      </c>
      <c r="C11" s="649">
        <v>5.3169562600653739</v>
      </c>
      <c r="D11" s="649">
        <v>30.884494617006109</v>
      </c>
      <c r="E11" s="649">
        <v>36.20145087707148</v>
      </c>
      <c r="F11" s="649">
        <v>10.912060696097148</v>
      </c>
      <c r="G11" s="652" t="s">
        <v>35</v>
      </c>
      <c r="H11" s="649">
        <v>14.633286284363715</v>
      </c>
      <c r="I11" s="649">
        <v>21.872893648194015</v>
      </c>
      <c r="J11" s="649">
        <v>2.3584799833784151</v>
      </c>
      <c r="K11" s="649">
        <v>39.06994234143896</v>
      </c>
      <c r="L11" s="649">
        <v>100</v>
      </c>
    </row>
    <row r="12" spans="1:12" s="11" customFormat="1" ht="15" customHeight="1">
      <c r="A12" s="650" t="s">
        <v>4</v>
      </c>
      <c r="B12" s="651">
        <v>6.402829782510473</v>
      </c>
      <c r="C12" s="651">
        <v>1.7576200774402584</v>
      </c>
      <c r="D12" s="651">
        <v>53.010828727087279</v>
      </c>
      <c r="E12" s="651">
        <v>54.768448804527537</v>
      </c>
      <c r="F12" s="651">
        <v>11.585113709791248</v>
      </c>
      <c r="G12" s="651">
        <v>0.64055960126565659</v>
      </c>
      <c r="H12" s="651">
        <v>16.90088597386551</v>
      </c>
      <c r="I12" s="651">
        <v>8.8827196439932727</v>
      </c>
      <c r="J12" s="651">
        <v>0.81922969711198479</v>
      </c>
      <c r="K12" s="651">
        <v>27.243394916236426</v>
      </c>
      <c r="L12" s="651">
        <v>100</v>
      </c>
    </row>
    <row r="13" spans="1:12" s="11" customFormat="1" ht="15" customHeight="1">
      <c r="A13" s="648" t="s">
        <v>5</v>
      </c>
      <c r="B13" s="649">
        <v>18.423701759167077</v>
      </c>
      <c r="C13" s="649">
        <v>5.4240521465397862</v>
      </c>
      <c r="D13" s="649">
        <v>33.778455069771582</v>
      </c>
      <c r="E13" s="649">
        <v>39.202507216311368</v>
      </c>
      <c r="F13" s="649">
        <v>14.778282656937392</v>
      </c>
      <c r="G13" s="649" t="s">
        <v>35</v>
      </c>
      <c r="H13" s="649">
        <v>12.790529529869133</v>
      </c>
      <c r="I13" s="649">
        <v>12.534413045533674</v>
      </c>
      <c r="J13" s="649">
        <v>1.9338045950801162</v>
      </c>
      <c r="K13" s="649">
        <v>27.595786452800592</v>
      </c>
      <c r="L13" s="649">
        <v>100</v>
      </c>
    </row>
    <row r="14" spans="1:12" s="11" customFormat="1" ht="15" customHeight="1">
      <c r="A14" s="650" t="s">
        <v>6</v>
      </c>
      <c r="B14" s="651">
        <v>14.221038329658844</v>
      </c>
      <c r="C14" s="651">
        <v>5.6862905631027072</v>
      </c>
      <c r="D14" s="651">
        <v>28.87550999323582</v>
      </c>
      <c r="E14" s="651">
        <v>34.561800556338525</v>
      </c>
      <c r="F14" s="651">
        <v>14.844531254568738</v>
      </c>
      <c r="G14" s="653" t="s">
        <v>35</v>
      </c>
      <c r="H14" s="651">
        <v>13.914993654933653</v>
      </c>
      <c r="I14" s="651">
        <v>19.815223090973241</v>
      </c>
      <c r="J14" s="651">
        <v>2.3995267028852019</v>
      </c>
      <c r="K14" s="651">
        <v>36.372629859433872</v>
      </c>
      <c r="L14" s="651">
        <v>100</v>
      </c>
    </row>
    <row r="15" spans="1:12" s="11" customFormat="1" ht="15" customHeight="1">
      <c r="A15" s="648" t="s">
        <v>7</v>
      </c>
      <c r="B15" s="649">
        <v>14.687384463826927</v>
      </c>
      <c r="C15" s="649">
        <v>4.0242002178325249</v>
      </c>
      <c r="D15" s="649">
        <v>38.375554794049513</v>
      </c>
      <c r="E15" s="649">
        <v>42.399755011882036</v>
      </c>
      <c r="F15" s="649">
        <v>12.218282767307723</v>
      </c>
      <c r="G15" s="649">
        <v>0.49867543012519194</v>
      </c>
      <c r="H15" s="649">
        <v>15.698166174594002</v>
      </c>
      <c r="I15" s="649">
        <v>12.952659337791475</v>
      </c>
      <c r="J15" s="649">
        <v>1.5449592577941544</v>
      </c>
      <c r="K15" s="649">
        <v>30.694460200304828</v>
      </c>
      <c r="L15" s="649">
        <v>100</v>
      </c>
    </row>
    <row r="16" spans="1:12" s="11" customFormat="1" ht="15" customHeight="1">
      <c r="A16" s="650" t="s">
        <v>8</v>
      </c>
      <c r="B16" s="651">
        <v>7.5375444543752366</v>
      </c>
      <c r="C16" s="651">
        <v>1.4830431423719213</v>
      </c>
      <c r="D16" s="651">
        <v>57.081566821800081</v>
      </c>
      <c r="E16" s="651">
        <v>58.564609964172</v>
      </c>
      <c r="F16" s="651">
        <v>8.1851153471877094</v>
      </c>
      <c r="G16" s="651" t="s">
        <v>35</v>
      </c>
      <c r="H16" s="651">
        <v>16.01889372938458</v>
      </c>
      <c r="I16" s="651">
        <v>8.3229831461850505</v>
      </c>
      <c r="J16" s="651">
        <v>0.90809805254846043</v>
      </c>
      <c r="K16" s="651">
        <v>25.712840440339392</v>
      </c>
      <c r="L16" s="651">
        <v>100</v>
      </c>
    </row>
    <row r="17" spans="1:12" s="11" customFormat="1" ht="15" customHeight="1">
      <c r="A17" s="648" t="s">
        <v>9</v>
      </c>
      <c r="B17" s="649">
        <v>14.658119608211809</v>
      </c>
      <c r="C17" s="649">
        <v>2.5860963541088822</v>
      </c>
      <c r="D17" s="649">
        <v>47.813948491087601</v>
      </c>
      <c r="E17" s="649">
        <v>50.400044845196483</v>
      </c>
      <c r="F17" s="649">
        <v>11.947180767016356</v>
      </c>
      <c r="G17" s="649">
        <v>0.59167631110887908</v>
      </c>
      <c r="H17" s="649">
        <v>12.48132909951079</v>
      </c>
      <c r="I17" s="649">
        <v>8.9027524907185622</v>
      </c>
      <c r="J17" s="649">
        <v>1.0189202351102853</v>
      </c>
      <c r="K17" s="649">
        <v>22.994678136448517</v>
      </c>
      <c r="L17" s="649">
        <v>100</v>
      </c>
    </row>
    <row r="18" spans="1:12" s="11" customFormat="1" ht="15" customHeight="1">
      <c r="A18" s="650" t="s">
        <v>10</v>
      </c>
      <c r="B18" s="651">
        <v>17.955922053036804</v>
      </c>
      <c r="C18" s="651">
        <v>3.8437706781657059</v>
      </c>
      <c r="D18" s="651">
        <v>36.788049382383186</v>
      </c>
      <c r="E18" s="651">
        <v>40.63182006054889</v>
      </c>
      <c r="F18" s="651">
        <v>15.407978836996897</v>
      </c>
      <c r="G18" s="651">
        <v>0.43374678685752355</v>
      </c>
      <c r="H18" s="651">
        <v>13.475308553084245</v>
      </c>
      <c r="I18" s="651">
        <v>10.815543025546734</v>
      </c>
      <c r="J18" s="651">
        <v>1.2796806839289105</v>
      </c>
      <c r="K18" s="651">
        <v>26.004279049417413</v>
      </c>
      <c r="L18" s="651">
        <v>100</v>
      </c>
    </row>
    <row r="19" spans="1:12" s="11" customFormat="1" ht="15" customHeight="1">
      <c r="A19" s="648" t="s">
        <v>11</v>
      </c>
      <c r="B19" s="649">
        <v>16.875202976797297</v>
      </c>
      <c r="C19" s="649">
        <v>3.2733297409169144</v>
      </c>
      <c r="D19" s="649">
        <v>42.816845933666158</v>
      </c>
      <c r="E19" s="649">
        <v>46.090175674583072</v>
      </c>
      <c r="F19" s="649">
        <v>11.207119669473599</v>
      </c>
      <c r="G19" s="649">
        <v>0.6636635510810448</v>
      </c>
      <c r="H19" s="649">
        <v>14.800017886800939</v>
      </c>
      <c r="I19" s="649">
        <v>9.1486018258087558</v>
      </c>
      <c r="J19" s="649">
        <v>1.2149022346305629</v>
      </c>
      <c r="K19" s="649">
        <v>25.82718549832131</v>
      </c>
      <c r="L19" s="649">
        <v>100</v>
      </c>
    </row>
    <row r="20" spans="1:12" s="11" customFormat="1" ht="15" customHeight="1">
      <c r="A20" s="650" t="s">
        <v>12</v>
      </c>
      <c r="B20" s="651">
        <v>15.813559197633712</v>
      </c>
      <c r="C20" s="651">
        <v>2.856760148847314</v>
      </c>
      <c r="D20" s="651">
        <v>46.084317452861342</v>
      </c>
      <c r="E20" s="651">
        <v>48.941077601708656</v>
      </c>
      <c r="F20" s="651">
        <v>12.265958149537235</v>
      </c>
      <c r="G20" s="651" t="s">
        <v>35</v>
      </c>
      <c r="H20" s="651">
        <v>11.761176392874706</v>
      </c>
      <c r="I20" s="651">
        <v>9.6910390687501344</v>
      </c>
      <c r="J20" s="651">
        <v>1.0255271675706619</v>
      </c>
      <c r="K20" s="651">
        <v>22.979955521956445</v>
      </c>
      <c r="L20" s="651">
        <v>100</v>
      </c>
    </row>
    <row r="21" spans="1:12" s="11" customFormat="1" ht="15" customHeight="1">
      <c r="A21" s="648" t="s">
        <v>13</v>
      </c>
      <c r="B21" s="649">
        <v>4.5565250172370177</v>
      </c>
      <c r="C21" s="649">
        <v>1.7195531587821304</v>
      </c>
      <c r="D21" s="649">
        <v>54.109625177725029</v>
      </c>
      <c r="E21" s="649">
        <v>55.829178336507162</v>
      </c>
      <c r="F21" s="649">
        <v>10.925811605371724</v>
      </c>
      <c r="G21" s="649">
        <v>0.55086306841010424</v>
      </c>
      <c r="H21" s="649">
        <v>16.76745831437524</v>
      </c>
      <c r="I21" s="649">
        <v>10.427617828374768</v>
      </c>
      <c r="J21" s="649">
        <v>0.94241054900972254</v>
      </c>
      <c r="K21" s="649">
        <v>28.688349760169839</v>
      </c>
      <c r="L21" s="649">
        <v>100</v>
      </c>
    </row>
    <row r="22" spans="1:12" s="11" customFormat="1" ht="15" customHeight="1">
      <c r="A22" s="650" t="s">
        <v>14</v>
      </c>
      <c r="B22" s="651">
        <v>6.892342871268772</v>
      </c>
      <c r="C22" s="651">
        <v>1.2896867346042631</v>
      </c>
      <c r="D22" s="651">
        <v>60.275371699751823</v>
      </c>
      <c r="E22" s="651">
        <v>61.565058434356082</v>
      </c>
      <c r="F22" s="651">
        <v>8.6917242119574958</v>
      </c>
      <c r="G22" s="651">
        <v>0.44220154241979714</v>
      </c>
      <c r="H22" s="651">
        <v>14.699176096721628</v>
      </c>
      <c r="I22" s="651">
        <v>6.9723587443362769</v>
      </c>
      <c r="J22" s="651">
        <v>0.73721941588412676</v>
      </c>
      <c r="K22" s="651">
        <v>22.850955799361824</v>
      </c>
      <c r="L22" s="651">
        <v>100</v>
      </c>
    </row>
    <row r="23" spans="1:12" s="11" customFormat="1" ht="15" customHeight="1">
      <c r="A23" s="648" t="s">
        <v>15</v>
      </c>
      <c r="B23" s="649">
        <v>12.294065261966347</v>
      </c>
      <c r="C23" s="649">
        <v>2.6394496834535914</v>
      </c>
      <c r="D23" s="649">
        <v>47.31748617125497</v>
      </c>
      <c r="E23" s="649">
        <v>49.956935854708561</v>
      </c>
      <c r="F23" s="649">
        <v>13.673514586274941</v>
      </c>
      <c r="G23" s="649">
        <v>0.53372936828390549</v>
      </c>
      <c r="H23" s="649">
        <v>12.223898971182606</v>
      </c>
      <c r="I23" s="649">
        <v>10.242150187786276</v>
      </c>
      <c r="J23" s="649">
        <v>1.0755727531323762</v>
      </c>
      <c r="K23" s="649">
        <v>24.075351280385167</v>
      </c>
      <c r="L23" s="649">
        <v>100</v>
      </c>
    </row>
    <row r="24" spans="1:12" s="11" customFormat="1" ht="15" customHeight="1">
      <c r="A24" s="650" t="s">
        <v>16</v>
      </c>
      <c r="B24" s="651">
        <v>4.842325349908756</v>
      </c>
      <c r="C24" s="651">
        <v>1.3496986728935654</v>
      </c>
      <c r="D24" s="651">
        <v>58.003779823213655</v>
      </c>
      <c r="E24" s="651">
        <v>59.353478496107222</v>
      </c>
      <c r="F24" s="651">
        <v>8.9373561412123266</v>
      </c>
      <c r="G24" s="651">
        <v>0.52612404722861594</v>
      </c>
      <c r="H24" s="654">
        <v>17.06222536049626</v>
      </c>
      <c r="I24" s="654">
        <v>8.5274445677337809</v>
      </c>
      <c r="J24" s="651">
        <v>0.75112940350654878</v>
      </c>
      <c r="K24" s="651">
        <v>26.8669233789652</v>
      </c>
      <c r="L24" s="654">
        <v>100</v>
      </c>
    </row>
    <row r="25" spans="1:12" s="16" customFormat="1" ht="15" customHeight="1">
      <c r="A25" s="655" t="s">
        <v>0</v>
      </c>
      <c r="B25" s="656">
        <v>13.523508541805807</v>
      </c>
      <c r="C25" s="656">
        <v>3.1086009650377053</v>
      </c>
      <c r="D25" s="656">
        <v>43.326580450584899</v>
      </c>
      <c r="E25" s="656">
        <v>46.435181415622601</v>
      </c>
      <c r="F25" s="656">
        <v>11.749597465462342</v>
      </c>
      <c r="G25" s="656">
        <v>0.55418487002474048</v>
      </c>
      <c r="H25" s="657">
        <v>14.995553868103745</v>
      </c>
      <c r="I25" s="657">
        <v>11.357491524647569</v>
      </c>
      <c r="J25" s="656">
        <v>1.3844933862058062</v>
      </c>
      <c r="K25" s="656">
        <v>28.291723648981858</v>
      </c>
      <c r="L25" s="657">
        <v>100</v>
      </c>
    </row>
    <row r="26" spans="1:12" s="17" customFormat="1" ht="15.95" customHeight="1">
      <c r="A26" s="64" t="s">
        <v>26</v>
      </c>
      <c r="B26" s="658">
        <v>22.396666</v>
      </c>
      <c r="C26" s="656" t="s">
        <v>33</v>
      </c>
      <c r="D26" s="656" t="s">
        <v>33</v>
      </c>
      <c r="E26" s="656">
        <v>39.266264999999997</v>
      </c>
      <c r="F26" s="658">
        <v>4.961538</v>
      </c>
      <c r="G26" s="658">
        <v>7.5248749999999998</v>
      </c>
      <c r="H26" s="658">
        <v>16.320271000000002</v>
      </c>
      <c r="I26" s="658">
        <v>11.856472</v>
      </c>
      <c r="J26" s="658">
        <v>1.0259822000000001</v>
      </c>
      <c r="K26" s="656">
        <v>35.502839000000002</v>
      </c>
      <c r="L26" s="657">
        <v>100</v>
      </c>
    </row>
    <row r="27" spans="1:12" s="17" customFormat="1" ht="12.75" customHeight="1">
      <c r="A27" s="18"/>
    </row>
    <row r="28" spans="1:12" s="17" customFormat="1" ht="12.75" customHeight="1">
      <c r="A28" s="18"/>
    </row>
    <row r="29" spans="1:12" s="17" customFormat="1" ht="12.75" customHeight="1">
      <c r="A29" s="614" t="s">
        <v>523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</sheetData>
  <mergeCells count="3">
    <mergeCell ref="L6:L8"/>
    <mergeCell ref="F6:F7"/>
    <mergeCell ref="B6:B7"/>
  </mergeCells>
  <phoneticPr fontId="8" type="noConversion"/>
  <conditionalFormatting sqref="F26:J26">
    <cfRule type="expression" dxfId="209" priority="37" stopIfTrue="1">
      <formula>#REF!=1</formula>
    </cfRule>
  </conditionalFormatting>
  <conditionalFormatting sqref="B26">
    <cfRule type="expression" dxfId="208" priority="24" stopIfTrue="1">
      <formula>#REF!=1</formula>
    </cfRule>
  </conditionalFormatting>
  <conditionalFormatting sqref="F26:J26 B26">
    <cfRule type="expression" dxfId="207" priority="92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&amp;C-5-</oddHeader>
    <oddFooter>&amp;CStatistische Ämter des Bundes und der Länder, Internationale Bildungsindikatoren, 2017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Normal="100" workbookViewId="0">
      <pane xSplit="1" ySplit="9" topLeftCell="B10" activePane="bottomRight" state="frozen"/>
      <selection activeCellId="1" sqref="C73 A1:A65536"/>
      <selection pane="topRight" activeCellId="1" sqref="C73 A1:A65536"/>
      <selection pane="bottomLeft" activeCellId="1" sqref="C73 A1:A65536"/>
      <selection pane="bottomRight"/>
    </sheetView>
  </sheetViews>
  <sheetFormatPr baseColWidth="10" defaultColWidth="11.42578125" defaultRowHeight="12.75"/>
  <cols>
    <col min="1" max="1" width="24" style="110" customWidth="1"/>
    <col min="2" max="2" width="12.7109375" style="110" customWidth="1"/>
    <col min="3" max="3" width="11.7109375" style="110" customWidth="1"/>
    <col min="4" max="6" width="8.7109375" style="110" customWidth="1"/>
    <col min="7" max="10" width="12.7109375" style="110" customWidth="1"/>
    <col min="11" max="11" width="15.140625" style="110" customWidth="1"/>
    <col min="12" max="16384" width="11.42578125" style="249"/>
  </cols>
  <sheetData>
    <row r="1" spans="1:11">
      <c r="A1" s="569" t="s">
        <v>421</v>
      </c>
      <c r="J1" s="21"/>
      <c r="K1" s="21"/>
    </row>
    <row r="2" spans="1:11">
      <c r="J2" s="21"/>
      <c r="K2" s="21"/>
    </row>
    <row r="3" spans="1:11" ht="15.75">
      <c r="A3" s="22" t="s">
        <v>266</v>
      </c>
      <c r="B3" s="395"/>
      <c r="C3" s="395"/>
      <c r="D3" s="395"/>
      <c r="E3" s="395"/>
      <c r="F3" s="395"/>
      <c r="G3" s="395"/>
      <c r="H3" s="395"/>
      <c r="I3" s="395"/>
    </row>
    <row r="4" spans="1:11" ht="15" customHeight="1">
      <c r="A4" s="44" t="s">
        <v>267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>
      <c r="K5" s="396"/>
    </row>
    <row r="6" spans="1:11" ht="12.75" customHeight="1">
      <c r="A6" s="397"/>
      <c r="B6" s="398" t="s">
        <v>268</v>
      </c>
      <c r="C6" s="399" t="s">
        <v>269</v>
      </c>
      <c r="D6" s="399"/>
      <c r="E6" s="399"/>
      <c r="F6" s="399"/>
      <c r="G6" s="400"/>
      <c r="H6" s="400"/>
      <c r="I6" s="400"/>
      <c r="J6" s="400"/>
      <c r="K6" s="400"/>
    </row>
    <row r="7" spans="1:11" ht="64.5" customHeight="1">
      <c r="A7" s="397"/>
      <c r="B7" s="401"/>
      <c r="C7" s="34" t="s">
        <v>165</v>
      </c>
      <c r="D7" s="402"/>
      <c r="E7" s="34" t="s">
        <v>76</v>
      </c>
      <c r="F7" s="34" t="s">
        <v>77</v>
      </c>
      <c r="G7" s="33" t="s">
        <v>34</v>
      </c>
      <c r="H7" s="33" t="s">
        <v>123</v>
      </c>
      <c r="I7" s="33" t="s">
        <v>107</v>
      </c>
      <c r="J7" s="33" t="s">
        <v>258</v>
      </c>
      <c r="K7" s="33" t="s">
        <v>270</v>
      </c>
    </row>
    <row r="8" spans="1:11" ht="27.75" customHeight="1">
      <c r="A8" s="397"/>
      <c r="B8" s="403" t="s">
        <v>48</v>
      </c>
      <c r="C8" s="403"/>
      <c r="D8" s="403"/>
      <c r="E8" s="403"/>
      <c r="F8" s="403"/>
      <c r="G8" s="403" t="s">
        <v>38</v>
      </c>
      <c r="H8" s="403" t="s">
        <v>18</v>
      </c>
      <c r="I8" s="403" t="s">
        <v>39</v>
      </c>
      <c r="J8" s="403" t="s">
        <v>40</v>
      </c>
      <c r="K8" s="229" t="s">
        <v>544</v>
      </c>
    </row>
    <row r="9" spans="1:11" ht="12.75" customHeight="1">
      <c r="A9" s="404" t="s">
        <v>17</v>
      </c>
      <c r="B9" s="400" t="s">
        <v>248</v>
      </c>
      <c r="C9" s="400"/>
      <c r="D9" s="400" t="s">
        <v>247</v>
      </c>
      <c r="E9" s="400"/>
      <c r="F9" s="400"/>
      <c r="G9" s="400"/>
      <c r="H9" s="400"/>
      <c r="I9" s="400"/>
      <c r="J9" s="400"/>
      <c r="K9" s="405"/>
    </row>
    <row r="10" spans="1:11" ht="15" customHeight="1">
      <c r="A10" s="406" t="s">
        <v>2</v>
      </c>
      <c r="B10" s="234">
        <v>371974</v>
      </c>
      <c r="C10" s="234">
        <v>30575</v>
      </c>
      <c r="D10" s="203">
        <v>8.2196605139068861</v>
      </c>
      <c r="E10" s="203">
        <v>7.8506271091255897</v>
      </c>
      <c r="F10" s="203">
        <v>8.6380872069343333</v>
      </c>
      <c r="G10" s="203">
        <v>0</v>
      </c>
      <c r="H10" s="203">
        <v>4.5158790383777063</v>
      </c>
      <c r="I10" s="203">
        <v>15.608872428646189</v>
      </c>
      <c r="J10" s="203" t="s">
        <v>33</v>
      </c>
      <c r="K10" s="203">
        <v>8.8501851085323597</v>
      </c>
    </row>
    <row r="11" spans="1:11" ht="15" customHeight="1">
      <c r="A11" s="407" t="s">
        <v>1</v>
      </c>
      <c r="B11" s="408">
        <v>380375</v>
      </c>
      <c r="C11" s="408">
        <v>27246</v>
      </c>
      <c r="D11" s="204">
        <v>7.1629313177785079</v>
      </c>
      <c r="E11" s="204">
        <v>6.5759164433506063</v>
      </c>
      <c r="F11" s="204">
        <v>7.7912888230875579</v>
      </c>
      <c r="G11" s="204">
        <v>0</v>
      </c>
      <c r="H11" s="204">
        <v>3.8249553457514671</v>
      </c>
      <c r="I11" s="204">
        <v>12.577524187546516</v>
      </c>
      <c r="J11" s="204" t="s">
        <v>33</v>
      </c>
      <c r="K11" s="204">
        <v>7.6164864532432821</v>
      </c>
    </row>
    <row r="12" spans="1:11" ht="15" customHeight="1">
      <c r="A12" s="406" t="s">
        <v>3</v>
      </c>
      <c r="B12" s="234">
        <v>170255</v>
      </c>
      <c r="C12" s="234">
        <v>20499</v>
      </c>
      <c r="D12" s="409">
        <v>12.040175031570291</v>
      </c>
      <c r="E12" s="203">
        <v>10.978911370760901</v>
      </c>
      <c r="F12" s="203">
        <v>13.07895256802148</v>
      </c>
      <c r="G12" s="203">
        <v>0</v>
      </c>
      <c r="H12" s="203">
        <v>6.4763744250413176</v>
      </c>
      <c r="I12" s="203">
        <v>20.044977296492057</v>
      </c>
      <c r="J12" s="203" t="s">
        <v>33</v>
      </c>
      <c r="K12" s="203">
        <v>12.849459669533386</v>
      </c>
    </row>
    <row r="13" spans="1:11" ht="15" customHeight="1">
      <c r="A13" s="407" t="s">
        <v>4</v>
      </c>
      <c r="B13" s="408">
        <v>52364</v>
      </c>
      <c r="C13" s="408">
        <v>5224</v>
      </c>
      <c r="D13" s="410">
        <v>9.9763196088916057</v>
      </c>
      <c r="E13" s="204">
        <v>9.5618023976849944</v>
      </c>
      <c r="F13" s="204">
        <v>10.332221196848158</v>
      </c>
      <c r="G13" s="204">
        <v>0</v>
      </c>
      <c r="H13" s="204">
        <v>6.0352919091421064</v>
      </c>
      <c r="I13" s="204">
        <v>16.150377413979022</v>
      </c>
      <c r="J13" s="204" t="s">
        <v>33</v>
      </c>
      <c r="K13" s="204">
        <v>11.081178541883206</v>
      </c>
    </row>
    <row r="14" spans="1:11" ht="15" customHeight="1">
      <c r="A14" s="406" t="s">
        <v>5</v>
      </c>
      <c r="B14" s="234">
        <v>34821</v>
      </c>
      <c r="C14" s="234">
        <v>3359</v>
      </c>
      <c r="D14" s="409">
        <v>9.6464777002383624</v>
      </c>
      <c r="E14" s="203">
        <v>9.8487339690891158</v>
      </c>
      <c r="F14" s="203">
        <v>9.4238310708898947</v>
      </c>
      <c r="G14" s="203">
        <v>0</v>
      </c>
      <c r="H14" s="203">
        <v>7.1474773609314353</v>
      </c>
      <c r="I14" s="203">
        <v>15.77590480912246</v>
      </c>
      <c r="J14" s="203" t="s">
        <v>33</v>
      </c>
      <c r="K14" s="203">
        <v>9.8559314574102874</v>
      </c>
    </row>
    <row r="15" spans="1:11" ht="15" customHeight="1">
      <c r="A15" s="407" t="s">
        <v>6</v>
      </c>
      <c r="B15" s="408">
        <v>96936</v>
      </c>
      <c r="C15" s="408">
        <v>6810</v>
      </c>
      <c r="D15" s="410">
        <v>7.0252537756870517</v>
      </c>
      <c r="E15" s="204">
        <v>6.5747935891209321</v>
      </c>
      <c r="F15" s="204">
        <v>7.4936868686868694</v>
      </c>
      <c r="G15" s="204">
        <v>0</v>
      </c>
      <c r="H15" s="204">
        <v>5.1174918800225688</v>
      </c>
      <c r="I15" s="204">
        <v>11.015084351181555</v>
      </c>
      <c r="J15" s="204" t="s">
        <v>33</v>
      </c>
      <c r="K15" s="204">
        <v>7.4300365501063768</v>
      </c>
    </row>
    <row r="16" spans="1:11" ht="15" customHeight="1">
      <c r="A16" s="406" t="s">
        <v>7</v>
      </c>
      <c r="B16" s="234">
        <v>248270</v>
      </c>
      <c r="C16" s="234">
        <v>19063</v>
      </c>
      <c r="D16" s="409">
        <v>7.6783340717766952</v>
      </c>
      <c r="E16" s="203">
        <v>7.5096050407253729</v>
      </c>
      <c r="F16" s="203">
        <v>7.8642173876238033</v>
      </c>
      <c r="G16" s="203">
        <v>0</v>
      </c>
      <c r="H16" s="203">
        <v>5.0826882253492478</v>
      </c>
      <c r="I16" s="203">
        <v>12.169533277614041</v>
      </c>
      <c r="J16" s="203" t="s">
        <v>33</v>
      </c>
      <c r="K16" s="203">
        <v>8.2428534983374195</v>
      </c>
    </row>
    <row r="17" spans="1:13" ht="15" customHeight="1">
      <c r="A17" s="407" t="s">
        <v>8</v>
      </c>
      <c r="B17" s="408">
        <v>38738</v>
      </c>
      <c r="C17" s="408">
        <v>1809</v>
      </c>
      <c r="D17" s="410">
        <v>4.6698332386803649</v>
      </c>
      <c r="E17" s="204">
        <v>4.7927725602286646</v>
      </c>
      <c r="F17" s="204">
        <v>4.5440300846129738</v>
      </c>
      <c r="G17" s="204">
        <v>0</v>
      </c>
      <c r="H17" s="204">
        <v>3.1891476836447401</v>
      </c>
      <c r="I17" s="204">
        <v>6.1761183148466383</v>
      </c>
      <c r="J17" s="204" t="s">
        <v>33</v>
      </c>
      <c r="K17" s="204">
        <v>4.9142919236097908</v>
      </c>
    </row>
    <row r="18" spans="1:13" ht="15" customHeight="1">
      <c r="A18" s="406" t="s">
        <v>9</v>
      </c>
      <c r="B18" s="234">
        <v>192521</v>
      </c>
      <c r="C18" s="234">
        <v>11223</v>
      </c>
      <c r="D18" s="409">
        <v>5.8294939253380154</v>
      </c>
      <c r="E18" s="203">
        <v>6.0293356685109263</v>
      </c>
      <c r="F18" s="203">
        <v>5.6112747068858733</v>
      </c>
      <c r="G18" s="203">
        <v>0</v>
      </c>
      <c r="H18" s="203">
        <v>3.2738919278920626</v>
      </c>
      <c r="I18" s="203">
        <v>11.628854775166419</v>
      </c>
      <c r="J18" s="203" t="s">
        <v>33</v>
      </c>
      <c r="K18" s="203">
        <v>6.2603893568360576</v>
      </c>
    </row>
    <row r="19" spans="1:13" ht="15" customHeight="1">
      <c r="A19" s="407" t="s">
        <v>10</v>
      </c>
      <c r="B19" s="408">
        <v>739775</v>
      </c>
      <c r="C19" s="408">
        <v>48982</v>
      </c>
      <c r="D19" s="410">
        <v>6.6212023926193773</v>
      </c>
      <c r="E19" s="204">
        <v>6.6393008338348682</v>
      </c>
      <c r="F19" s="204">
        <v>6.6011528083676909</v>
      </c>
      <c r="G19" s="204">
        <v>0</v>
      </c>
      <c r="H19" s="204">
        <v>4.7948278395454773</v>
      </c>
      <c r="I19" s="204">
        <v>10.694757788260553</v>
      </c>
      <c r="J19" s="204" t="s">
        <v>33</v>
      </c>
      <c r="K19" s="204">
        <v>7.052721911212477</v>
      </c>
    </row>
    <row r="20" spans="1:13" ht="15" customHeight="1">
      <c r="A20" s="406" t="s">
        <v>11</v>
      </c>
      <c r="B20" s="234">
        <v>129499</v>
      </c>
      <c r="C20" s="234">
        <v>8007</v>
      </c>
      <c r="D20" s="409">
        <v>6.1830593286434645</v>
      </c>
      <c r="E20" s="203">
        <v>5.9652485389304344</v>
      </c>
      <c r="F20" s="203">
        <v>6.3936094279162301</v>
      </c>
      <c r="G20" s="203">
        <v>0</v>
      </c>
      <c r="H20" s="203">
        <v>4.6409190704353707</v>
      </c>
      <c r="I20" s="203">
        <v>8.1420209596579163</v>
      </c>
      <c r="J20" s="203" t="s">
        <v>33</v>
      </c>
      <c r="K20" s="203">
        <v>6.6987367188153595</v>
      </c>
    </row>
    <row r="21" spans="1:13" ht="15" customHeight="1">
      <c r="A21" s="407" t="s">
        <v>12</v>
      </c>
      <c r="B21" s="408">
        <v>31963</v>
      </c>
      <c r="C21" s="408">
        <v>2999</v>
      </c>
      <c r="D21" s="410">
        <v>9.3827237743641092</v>
      </c>
      <c r="E21" s="204">
        <v>9.162874774044754</v>
      </c>
      <c r="F21" s="204">
        <v>9.6042713567839186</v>
      </c>
      <c r="G21" s="204">
        <v>0</v>
      </c>
      <c r="H21" s="204">
        <v>5.6682852031689244</v>
      </c>
      <c r="I21" s="204">
        <v>15.302404663589995</v>
      </c>
      <c r="J21" s="204" t="s">
        <v>33</v>
      </c>
      <c r="K21" s="204">
        <v>10.657805892178116</v>
      </c>
    </row>
    <row r="22" spans="1:13" ht="15" customHeight="1">
      <c r="A22" s="406" t="s">
        <v>13</v>
      </c>
      <c r="B22" s="234">
        <v>121868</v>
      </c>
      <c r="C22" s="234">
        <v>12567</v>
      </c>
      <c r="D22" s="409">
        <v>10.311976893031805</v>
      </c>
      <c r="E22" s="203">
        <v>10.891513842288306</v>
      </c>
      <c r="F22" s="203">
        <v>9.6436206866088305</v>
      </c>
      <c r="G22" s="203">
        <v>0</v>
      </c>
      <c r="H22" s="203">
        <v>6.3942322348565686</v>
      </c>
      <c r="I22" s="203">
        <v>14.880381074259713</v>
      </c>
      <c r="J22" s="203" t="s">
        <v>33</v>
      </c>
      <c r="K22" s="203">
        <v>11.74453052718148</v>
      </c>
    </row>
    <row r="23" spans="1:13" ht="15" customHeight="1">
      <c r="A23" s="407" t="s">
        <v>14</v>
      </c>
      <c r="B23" s="408">
        <v>56918</v>
      </c>
      <c r="C23" s="408">
        <v>5129</v>
      </c>
      <c r="D23" s="204">
        <v>9.0112091078393473</v>
      </c>
      <c r="E23" s="204">
        <v>9.8020937903341459</v>
      </c>
      <c r="F23" s="204">
        <v>8.2512230414111478</v>
      </c>
      <c r="G23" s="204">
        <v>0</v>
      </c>
      <c r="H23" s="204">
        <v>4.9965120334844784</v>
      </c>
      <c r="I23" s="204">
        <v>15.146131296082437</v>
      </c>
      <c r="J23" s="204" t="s">
        <v>33</v>
      </c>
      <c r="K23" s="204">
        <v>9.6857650035880187</v>
      </c>
    </row>
    <row r="24" spans="1:13" ht="15" customHeight="1">
      <c r="A24" s="406" t="s">
        <v>15</v>
      </c>
      <c r="B24" s="234">
        <v>60291</v>
      </c>
      <c r="C24" s="234">
        <v>2853</v>
      </c>
      <c r="D24" s="203">
        <v>4.732049559635767</v>
      </c>
      <c r="E24" s="203">
        <v>4.5346062052505962</v>
      </c>
      <c r="F24" s="203">
        <v>4.9410961242957141</v>
      </c>
      <c r="G24" s="203">
        <v>0</v>
      </c>
      <c r="H24" s="203">
        <v>2.4161648736489383</v>
      </c>
      <c r="I24" s="203">
        <v>9.1941747572815533</v>
      </c>
      <c r="J24" s="203" t="s">
        <v>33</v>
      </c>
      <c r="K24" s="203">
        <v>5.2860742607277844</v>
      </c>
    </row>
    <row r="25" spans="1:13" ht="15" customHeight="1">
      <c r="A25" s="407" t="s">
        <v>16</v>
      </c>
      <c r="B25" s="408">
        <v>55013</v>
      </c>
      <c r="C25" s="408">
        <v>4511</v>
      </c>
      <c r="D25" s="204">
        <v>8.1998800283569331</v>
      </c>
      <c r="E25" s="204">
        <v>8.2594913911101511</v>
      </c>
      <c r="F25" s="204">
        <v>8.1391508568492892</v>
      </c>
      <c r="G25" s="204">
        <v>0</v>
      </c>
      <c r="H25" s="204">
        <v>3.648162764184864</v>
      </c>
      <c r="I25" s="204">
        <v>15.684483753124399</v>
      </c>
      <c r="J25" s="204" t="s">
        <v>33</v>
      </c>
      <c r="K25" s="204">
        <v>9.3167830145813539</v>
      </c>
    </row>
    <row r="26" spans="1:13" ht="15" customHeight="1">
      <c r="A26" s="406" t="s">
        <v>271</v>
      </c>
      <c r="B26" s="234">
        <v>302012</v>
      </c>
      <c r="C26" s="234">
        <v>30668</v>
      </c>
      <c r="D26" s="203">
        <v>10.154563394831992</v>
      </c>
      <c r="E26" s="203">
        <v>9.4101844901829104</v>
      </c>
      <c r="F26" s="203">
        <v>10.907589220296535</v>
      </c>
      <c r="G26" s="203">
        <v>0</v>
      </c>
      <c r="H26" s="203">
        <v>6.0962376216862291</v>
      </c>
      <c r="I26" s="203">
        <v>17.112938744326097</v>
      </c>
      <c r="J26" s="203" t="s">
        <v>33</v>
      </c>
      <c r="K26" s="203">
        <v>10.750592425368426</v>
      </c>
    </row>
    <row r="27" spans="1:13" ht="15" customHeight="1">
      <c r="A27" s="406" t="s">
        <v>272</v>
      </c>
      <c r="B27" s="234">
        <v>2479569</v>
      </c>
      <c r="C27" s="234">
        <v>180188</v>
      </c>
      <c r="D27" s="203">
        <v>7.2669080795896388</v>
      </c>
      <c r="E27" s="203">
        <v>7.1485530067734242</v>
      </c>
      <c r="F27" s="203">
        <v>7.3950805308745791</v>
      </c>
      <c r="G27" s="203">
        <v>0</v>
      </c>
      <c r="H27" s="203">
        <v>4.5059646857637334</v>
      </c>
      <c r="I27" s="203">
        <v>12.309657685829483</v>
      </c>
      <c r="J27" s="203" t="s">
        <v>33</v>
      </c>
      <c r="K27" s="203">
        <v>7.8267199949961261</v>
      </c>
    </row>
    <row r="28" spans="1:13" ht="15" customHeight="1" thickBot="1">
      <c r="A28" s="749" t="s">
        <v>0</v>
      </c>
      <c r="B28" s="665">
        <v>2781581</v>
      </c>
      <c r="C28" s="665">
        <v>210856</v>
      </c>
      <c r="D28" s="763">
        <v>7.580437168646176</v>
      </c>
      <c r="E28" s="704">
        <v>7.3869180047105063</v>
      </c>
      <c r="F28" s="704">
        <v>7.7884624709167225</v>
      </c>
      <c r="G28" s="704">
        <v>0</v>
      </c>
      <c r="H28" s="704">
        <v>4.6752070090167894</v>
      </c>
      <c r="I28" s="704">
        <v>12.850125359923053</v>
      </c>
      <c r="J28" s="704" t="s">
        <v>33</v>
      </c>
      <c r="K28" s="704">
        <v>8.1490745450020174</v>
      </c>
    </row>
    <row r="29" spans="1:13">
      <c r="A29" s="250" t="s">
        <v>175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3" ht="25.5">
      <c r="A30" s="362" t="s">
        <v>203</v>
      </c>
      <c r="B30" s="412">
        <v>2977781</v>
      </c>
      <c r="C30" s="35">
        <v>228756</v>
      </c>
      <c r="D30" s="63">
        <v>7.6820961648959409</v>
      </c>
      <c r="E30" s="63">
        <v>7.5056737030476075</v>
      </c>
      <c r="F30" s="63">
        <v>7.8736550421777931</v>
      </c>
      <c r="G30" s="63">
        <v>0</v>
      </c>
      <c r="H30" s="63">
        <v>4.6752070090167894</v>
      </c>
      <c r="I30" s="63">
        <v>12.850125359923053</v>
      </c>
      <c r="J30" s="63">
        <v>9.123343527013251</v>
      </c>
      <c r="K30" s="63">
        <v>8.2177431058985153</v>
      </c>
    </row>
    <row r="31" spans="1:13" ht="26.25" customHeight="1">
      <c r="A31" s="764" t="s">
        <v>558</v>
      </c>
      <c r="B31" s="191" t="s">
        <v>33</v>
      </c>
      <c r="C31" s="191" t="s">
        <v>33</v>
      </c>
      <c r="D31" s="191">
        <v>5.5639391300192003</v>
      </c>
      <c r="E31" s="191" t="s">
        <v>33</v>
      </c>
      <c r="F31" s="191" t="s">
        <v>33</v>
      </c>
      <c r="G31" s="191">
        <v>2.4608709550188999</v>
      </c>
      <c r="H31" s="191">
        <v>4.2652898934590997</v>
      </c>
      <c r="I31" s="191">
        <v>11.539250597559001</v>
      </c>
      <c r="J31" s="191">
        <v>25.677510159625001</v>
      </c>
      <c r="K31" s="35" t="s">
        <v>33</v>
      </c>
      <c r="M31" s="765"/>
    </row>
    <row r="32" spans="1:13">
      <c r="D32" s="47"/>
    </row>
    <row r="33" spans="1:10">
      <c r="A33" s="715" t="s">
        <v>541</v>
      </c>
      <c r="B33" s="715"/>
      <c r="C33" s="715"/>
      <c r="D33" s="766"/>
      <c r="E33" s="715"/>
      <c r="F33" s="715"/>
      <c r="G33" s="715"/>
      <c r="H33" s="715"/>
      <c r="I33" s="715"/>
      <c r="J33" s="715"/>
    </row>
    <row r="36" spans="1:10">
      <c r="A36" s="624" t="s">
        <v>532</v>
      </c>
      <c r="B36" s="619"/>
      <c r="C36" s="619"/>
    </row>
  </sheetData>
  <conditionalFormatting sqref="K31">
    <cfRule type="expression" dxfId="34" priority="2" stopIfTrue="1">
      <formula>#REF!=1</formula>
    </cfRule>
  </conditionalFormatting>
  <conditionalFormatting sqref="D35">
    <cfRule type="expression" dxfId="33" priority="1" stopIfTrue="1">
      <formula>D35=1</formula>
    </cfRule>
  </conditionalFormatting>
  <conditionalFormatting sqref="B31:J31 B30">
    <cfRule type="expression" dxfId="32" priority="3" stopIfTrue="1">
      <formula>#REF!=1</formula>
    </cfRule>
  </conditionalFormatting>
  <conditionalFormatting sqref="B30">
    <cfRule type="expression" dxfId="31" priority="4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67" orientation="portrait" r:id="rId1"/>
  <headerFooter alignWithMargins="0">
    <oddHeader>&amp;C-41-</oddHeader>
    <oddFooter>&amp;CStatistische Ämter des Bundes und der Länder, Internationale Bildungsindikatoren, 2017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zoomScaleNormal="100" workbookViewId="0">
      <pane xSplit="1" ySplit="8" topLeftCell="B9" activePane="bottomRight" state="frozen"/>
      <selection sqref="A1:A65536"/>
      <selection pane="topRight" sqref="A1:A65536"/>
      <selection pane="bottomLeft" sqref="A1:A65536"/>
      <selection pane="bottomRight"/>
    </sheetView>
  </sheetViews>
  <sheetFormatPr baseColWidth="10" defaultColWidth="11.42578125" defaultRowHeight="12.75"/>
  <cols>
    <col min="1" max="1" width="24" style="47" customWidth="1"/>
    <col min="2" max="7" width="8.85546875" style="47" customWidth="1"/>
    <col min="8" max="10" width="9.7109375" style="47" customWidth="1"/>
    <col min="11" max="11" width="8.85546875" style="47" customWidth="1"/>
    <col min="12" max="12" width="9.28515625" style="47" customWidth="1"/>
    <col min="13" max="16384" width="11.42578125" style="48"/>
  </cols>
  <sheetData>
    <row r="1" spans="1:12">
      <c r="A1" s="569" t="s">
        <v>421</v>
      </c>
    </row>
    <row r="3" spans="1:12" ht="15.75">
      <c r="A3" s="133" t="s">
        <v>273</v>
      </c>
      <c r="B3" s="53"/>
    </row>
    <row r="4" spans="1:12" ht="15.75">
      <c r="A4" s="134" t="s">
        <v>274</v>
      </c>
      <c r="B4" s="53"/>
    </row>
    <row r="5" spans="1:12" ht="12.75" customHeight="1">
      <c r="A5" s="110"/>
      <c r="B5" s="53"/>
    </row>
    <row r="6" spans="1:12" ht="12.75" customHeight="1">
      <c r="A6" s="54"/>
      <c r="B6" s="54"/>
    </row>
    <row r="7" spans="1:12" ht="12.75" customHeight="1">
      <c r="A7" s="54"/>
      <c r="B7" s="812" t="s">
        <v>55</v>
      </c>
      <c r="C7" s="812" t="s">
        <v>57</v>
      </c>
      <c r="D7" s="812" t="s">
        <v>58</v>
      </c>
      <c r="E7" s="812" t="s">
        <v>59</v>
      </c>
      <c r="F7" s="812" t="s">
        <v>60</v>
      </c>
      <c r="G7" s="812" t="s">
        <v>61</v>
      </c>
      <c r="H7" s="812" t="s">
        <v>62</v>
      </c>
      <c r="I7" s="812" t="s">
        <v>63</v>
      </c>
      <c r="J7" s="812" t="s">
        <v>64</v>
      </c>
      <c r="K7" s="812" t="s">
        <v>65</v>
      </c>
      <c r="L7" s="812" t="s">
        <v>66</v>
      </c>
    </row>
    <row r="8" spans="1:12" ht="93.75" customHeight="1">
      <c r="A8" s="55" t="s">
        <v>17</v>
      </c>
      <c r="B8" s="812"/>
      <c r="C8" s="812"/>
      <c r="D8" s="812"/>
      <c r="E8" s="812"/>
      <c r="F8" s="812"/>
      <c r="G8" s="812"/>
      <c r="H8" s="812"/>
      <c r="I8" s="812"/>
      <c r="J8" s="812"/>
      <c r="K8" s="812"/>
      <c r="L8" s="812"/>
    </row>
    <row r="9" spans="1:12" s="58" customFormat="1" ht="15" customHeight="1">
      <c r="A9" s="56" t="s">
        <v>2</v>
      </c>
      <c r="B9" s="358">
        <v>100</v>
      </c>
      <c r="C9" s="136">
        <v>1.6748174448985063</v>
      </c>
      <c r="D9" s="136">
        <v>19.993970657198364</v>
      </c>
      <c r="E9" s="136">
        <v>6.3241106719367588</v>
      </c>
      <c r="F9" s="136">
        <v>16.845313860789172</v>
      </c>
      <c r="G9" s="136">
        <v>7.2921551550880954</v>
      </c>
      <c r="H9" s="136">
        <v>7.6874120720841432</v>
      </c>
      <c r="I9" s="136">
        <v>30.99417163529175</v>
      </c>
      <c r="J9" s="136">
        <v>2.6294633884906546</v>
      </c>
      <c r="K9" s="136">
        <v>5.9690493736182759</v>
      </c>
      <c r="L9" s="136">
        <v>0.58953574060427416</v>
      </c>
    </row>
    <row r="10" spans="1:12" ht="15" customHeight="1">
      <c r="A10" s="59" t="s">
        <v>1</v>
      </c>
      <c r="B10" s="359">
        <v>100</v>
      </c>
      <c r="C10" s="138">
        <v>1.2368788078984072</v>
      </c>
      <c r="D10" s="138">
        <v>18.938559788592819</v>
      </c>
      <c r="E10" s="138">
        <v>6.0632753431696402</v>
      </c>
      <c r="F10" s="138">
        <v>21.0930044777215</v>
      </c>
      <c r="G10" s="138">
        <v>6.7129119870806715</v>
      </c>
      <c r="H10" s="138">
        <v>8.0158555384276582</v>
      </c>
      <c r="I10" s="138">
        <v>27.369155105336564</v>
      </c>
      <c r="J10" s="138">
        <v>1.3690082947955662</v>
      </c>
      <c r="K10" s="138">
        <v>8.3828818909197675</v>
      </c>
      <c r="L10" s="138">
        <v>0.81846876605740293</v>
      </c>
    </row>
    <row r="11" spans="1:12" s="58" customFormat="1" ht="15" customHeight="1">
      <c r="A11" s="56" t="s">
        <v>3</v>
      </c>
      <c r="B11" s="358">
        <v>100</v>
      </c>
      <c r="C11" s="136">
        <v>2.8728306696734975</v>
      </c>
      <c r="D11" s="136">
        <v>26.071183449357783</v>
      </c>
      <c r="E11" s="136">
        <v>13.599372487498773</v>
      </c>
      <c r="F11" s="136">
        <v>19.541131483478772</v>
      </c>
      <c r="G11" s="136">
        <v>6.1231493283655256</v>
      </c>
      <c r="H11" s="136">
        <v>5.059319541131484</v>
      </c>
      <c r="I11" s="136">
        <v>20.232375723110106</v>
      </c>
      <c r="J11" s="136">
        <v>1.3677811550151975</v>
      </c>
      <c r="K11" s="136">
        <v>5.0250024512207077</v>
      </c>
      <c r="L11" s="136">
        <v>0.10785371114815179</v>
      </c>
    </row>
    <row r="12" spans="1:12" ht="15" customHeight="1">
      <c r="A12" s="59" t="s">
        <v>4</v>
      </c>
      <c r="B12" s="359">
        <v>100</v>
      </c>
      <c r="C12" s="138">
        <v>1.0438816934080803</v>
      </c>
      <c r="D12" s="138">
        <v>21.766866421805528</v>
      </c>
      <c r="E12" s="138">
        <v>5.490044461627682</v>
      </c>
      <c r="F12" s="138">
        <v>27.102261743669047</v>
      </c>
      <c r="G12" s="138">
        <v>2.5323796636381211</v>
      </c>
      <c r="H12" s="138">
        <v>5.509375604098202</v>
      </c>
      <c r="I12" s="138">
        <v>32.92093562729557</v>
      </c>
      <c r="J12" s="138">
        <v>1.7204716798762807</v>
      </c>
      <c r="K12" s="138">
        <v>1.5658225401121206</v>
      </c>
      <c r="L12" s="138">
        <v>0.34796056446936013</v>
      </c>
    </row>
    <row r="13" spans="1:12" s="58" customFormat="1" ht="15" customHeight="1">
      <c r="A13" s="56" t="s">
        <v>5</v>
      </c>
      <c r="B13" s="358">
        <v>100</v>
      </c>
      <c r="C13" s="136">
        <v>1.6561276723878349</v>
      </c>
      <c r="D13" s="136">
        <v>14.242697982535383</v>
      </c>
      <c r="E13" s="136">
        <v>7.136404697380307</v>
      </c>
      <c r="F13" s="136">
        <v>22.131887985546523</v>
      </c>
      <c r="G13" s="136">
        <v>14.393255043661549</v>
      </c>
      <c r="H13" s="136">
        <v>9.48509485094851</v>
      </c>
      <c r="I13" s="136">
        <v>28.364950316169828</v>
      </c>
      <c r="J13" s="136">
        <v>0</v>
      </c>
      <c r="K13" s="136">
        <v>0.69256248118036734</v>
      </c>
      <c r="L13" s="136">
        <v>1.8970189701897018</v>
      </c>
    </row>
    <row r="14" spans="1:12" ht="15" customHeight="1">
      <c r="A14" s="59" t="s">
        <v>6</v>
      </c>
      <c r="B14" s="359">
        <v>100</v>
      </c>
      <c r="C14" s="138">
        <v>4.3828264758497317</v>
      </c>
      <c r="D14" s="138">
        <v>16.562313655336911</v>
      </c>
      <c r="E14" s="138">
        <v>12.179487179487179</v>
      </c>
      <c r="F14" s="138">
        <v>24.731663685152057</v>
      </c>
      <c r="G14" s="138">
        <v>4.5169946332737032</v>
      </c>
      <c r="H14" s="138">
        <v>4.4275491949910553</v>
      </c>
      <c r="I14" s="138">
        <v>27.08706022659511</v>
      </c>
      <c r="J14" s="138">
        <v>0.1490757304710793</v>
      </c>
      <c r="K14" s="138">
        <v>5.2474657125819917</v>
      </c>
      <c r="L14" s="138">
        <v>0.7155635062611807</v>
      </c>
    </row>
    <row r="15" spans="1:12" s="58" customFormat="1" ht="15" customHeight="1">
      <c r="A15" s="56" t="s">
        <v>7</v>
      </c>
      <c r="B15" s="358">
        <v>100</v>
      </c>
      <c r="C15" s="136">
        <v>2.5651786182657501</v>
      </c>
      <c r="D15" s="136">
        <v>14.362901956669988</v>
      </c>
      <c r="E15" s="136">
        <v>6.6516288097361373</v>
      </c>
      <c r="F15" s="136">
        <v>19.886691496616482</v>
      </c>
      <c r="G15" s="136">
        <v>5.4765776635366938</v>
      </c>
      <c r="H15" s="136">
        <v>10.050883911241671</v>
      </c>
      <c r="I15" s="136">
        <v>29.276609138120968</v>
      </c>
      <c r="J15" s="136">
        <v>2.0143733934847607</v>
      </c>
      <c r="K15" s="136">
        <v>8.540103866128101</v>
      </c>
      <c r="L15" s="136">
        <v>1.175051146199444</v>
      </c>
    </row>
    <row r="16" spans="1:12" ht="15" customHeight="1">
      <c r="A16" s="59" t="s">
        <v>8</v>
      </c>
      <c r="B16" s="359">
        <v>100</v>
      </c>
      <c r="C16" s="138">
        <v>0.7344632768361582</v>
      </c>
      <c r="D16" s="138">
        <v>18.531073446327685</v>
      </c>
      <c r="E16" s="138">
        <v>2.1468926553672314</v>
      </c>
      <c r="F16" s="138">
        <v>19.661016949152543</v>
      </c>
      <c r="G16" s="138">
        <v>7.853107344632769</v>
      </c>
      <c r="H16" s="138">
        <v>3.898305084745763</v>
      </c>
      <c r="I16" s="138">
        <v>31.581920903954803</v>
      </c>
      <c r="J16" s="138">
        <v>1.5819209039548021</v>
      </c>
      <c r="K16" s="138">
        <v>13.220338983050848</v>
      </c>
      <c r="L16" s="138">
        <v>0.79096045197740106</v>
      </c>
    </row>
    <row r="17" spans="1:12" s="58" customFormat="1" ht="15" customHeight="1">
      <c r="A17" s="56" t="s">
        <v>9</v>
      </c>
      <c r="B17" s="358">
        <v>100</v>
      </c>
      <c r="C17" s="136">
        <v>2.5131449959896619</v>
      </c>
      <c r="D17" s="136">
        <v>16.772123696640229</v>
      </c>
      <c r="E17" s="136">
        <v>5.7214152036360399</v>
      </c>
      <c r="F17" s="136">
        <v>12.993494340967828</v>
      </c>
      <c r="G17" s="136">
        <v>9.3307191872382145</v>
      </c>
      <c r="H17" s="136">
        <v>7.3255503074592276</v>
      </c>
      <c r="I17" s="136">
        <v>36.324748239907315</v>
      </c>
      <c r="J17" s="136">
        <v>3.7251581855449607</v>
      </c>
      <c r="K17" s="136">
        <v>4.7589341413421264</v>
      </c>
      <c r="L17" s="136">
        <v>0.53471170127439627</v>
      </c>
    </row>
    <row r="18" spans="1:12" ht="15" customHeight="1">
      <c r="A18" s="59" t="s">
        <v>10</v>
      </c>
      <c r="B18" s="359">
        <v>100</v>
      </c>
      <c r="C18" s="138">
        <v>2.2722632803887146</v>
      </c>
      <c r="D18" s="138">
        <v>15.473030909313627</v>
      </c>
      <c r="E18" s="138">
        <v>8.9155199869339761</v>
      </c>
      <c r="F18" s="138">
        <v>19.774611081621821</v>
      </c>
      <c r="G18" s="138">
        <v>7.878404311788004</v>
      </c>
      <c r="H18" s="138">
        <v>9.0788452901065693</v>
      </c>
      <c r="I18" s="138">
        <v>29.447552162018702</v>
      </c>
      <c r="J18" s="138">
        <v>0.54918133191784735</v>
      </c>
      <c r="K18" s="138">
        <v>5.7674247682822264</v>
      </c>
      <c r="L18" s="138">
        <v>0.84316687762851661</v>
      </c>
    </row>
    <row r="19" spans="1:12" s="58" customFormat="1" ht="15" customHeight="1">
      <c r="A19" s="56" t="s">
        <v>11</v>
      </c>
      <c r="B19" s="358">
        <v>100</v>
      </c>
      <c r="C19" s="136">
        <v>3.7716997627076312</v>
      </c>
      <c r="D19" s="136">
        <v>21.406269514175097</v>
      </c>
      <c r="E19" s="136">
        <v>8.3302110653178474</v>
      </c>
      <c r="F19" s="136">
        <v>20.432121893343325</v>
      </c>
      <c r="G19" s="136">
        <v>6.8440114899462969</v>
      </c>
      <c r="H19" s="136">
        <v>10.42837517172474</v>
      </c>
      <c r="I19" s="136">
        <v>21.481203946546771</v>
      </c>
      <c r="J19" s="136">
        <v>0.44960659423004873</v>
      </c>
      <c r="K19" s="136">
        <v>5.1454976895216689</v>
      </c>
      <c r="L19" s="136">
        <v>1.7110028724865742</v>
      </c>
    </row>
    <row r="20" spans="1:12" ht="15" customHeight="1">
      <c r="A20" s="59" t="s">
        <v>12</v>
      </c>
      <c r="B20" s="359">
        <v>100</v>
      </c>
      <c r="C20" s="138">
        <v>2.1007002334111369</v>
      </c>
      <c r="D20" s="138">
        <v>22.640880293431142</v>
      </c>
      <c r="E20" s="138">
        <v>2.5008336112037348</v>
      </c>
      <c r="F20" s="138">
        <v>27.375791930643551</v>
      </c>
      <c r="G20" s="138">
        <v>3.6678892964321439</v>
      </c>
      <c r="H20" s="138">
        <v>16.572190730243413</v>
      </c>
      <c r="I20" s="138">
        <v>15.238412804268089</v>
      </c>
      <c r="J20" s="138">
        <v>0</v>
      </c>
      <c r="K20" s="138">
        <v>8.7362454151383808</v>
      </c>
      <c r="L20" s="138">
        <v>1.1670556852284095</v>
      </c>
    </row>
    <row r="21" spans="1:12" s="58" customFormat="1" ht="15" customHeight="1">
      <c r="A21" s="56" t="s">
        <v>13</v>
      </c>
      <c r="B21" s="358">
        <v>100</v>
      </c>
      <c r="C21" s="136">
        <v>1.7373899119295437</v>
      </c>
      <c r="D21" s="136">
        <v>17.413931144915935</v>
      </c>
      <c r="E21" s="136">
        <v>5.1801441152922338</v>
      </c>
      <c r="F21" s="136">
        <v>16.989591673338673</v>
      </c>
      <c r="G21" s="136">
        <v>7.1737389911929546</v>
      </c>
      <c r="H21" s="136">
        <v>5.748598879103282</v>
      </c>
      <c r="I21" s="136">
        <v>33.362690152121701</v>
      </c>
      <c r="J21" s="136">
        <v>0.60048038430744599</v>
      </c>
      <c r="K21" s="136">
        <v>10.176140912730185</v>
      </c>
      <c r="L21" s="136">
        <v>1.6172938350680546</v>
      </c>
    </row>
    <row r="22" spans="1:12" ht="15" customHeight="1">
      <c r="A22" s="59" t="s">
        <v>14</v>
      </c>
      <c r="B22" s="359">
        <v>100</v>
      </c>
      <c r="C22" s="138">
        <v>1.8717098849678302</v>
      </c>
      <c r="D22" s="138">
        <v>10.528368102944045</v>
      </c>
      <c r="E22" s="138">
        <v>3.3729771885357773</v>
      </c>
      <c r="F22" s="138">
        <v>23.357379606161043</v>
      </c>
      <c r="G22" s="138">
        <v>3.6459348800935856</v>
      </c>
      <c r="H22" s="138">
        <v>6.395008773640086</v>
      </c>
      <c r="I22" s="138">
        <v>38.759992201208817</v>
      </c>
      <c r="J22" s="138">
        <v>2.7490738935465</v>
      </c>
      <c r="K22" s="138">
        <v>7.0968999805030215</v>
      </c>
      <c r="L22" s="138">
        <v>2.2226554883992984</v>
      </c>
    </row>
    <row r="23" spans="1:12" s="58" customFormat="1" ht="15" customHeight="1">
      <c r="A23" s="56" t="s">
        <v>15</v>
      </c>
      <c r="B23" s="358">
        <v>100</v>
      </c>
      <c r="C23" s="136">
        <v>1.6146393972012916</v>
      </c>
      <c r="D23" s="136">
        <v>13.670613562970937</v>
      </c>
      <c r="E23" s="136">
        <v>14.065303193397918</v>
      </c>
      <c r="F23" s="136">
        <v>18.801578758521707</v>
      </c>
      <c r="G23" s="136">
        <v>7.8937926085396484</v>
      </c>
      <c r="H23" s="136">
        <v>10.082526013634732</v>
      </c>
      <c r="I23" s="136">
        <v>20.308575529242916</v>
      </c>
      <c r="J23" s="136">
        <v>0.50233225690706862</v>
      </c>
      <c r="K23" s="136">
        <v>11.840688912809473</v>
      </c>
      <c r="L23" s="136">
        <v>1.2199497667743093</v>
      </c>
    </row>
    <row r="24" spans="1:12" ht="15" customHeight="1">
      <c r="A24" s="59" t="s">
        <v>16</v>
      </c>
      <c r="B24" s="359">
        <v>100</v>
      </c>
      <c r="C24" s="138">
        <v>1.2868870645662303</v>
      </c>
      <c r="D24" s="138">
        <v>21.477701353450186</v>
      </c>
      <c r="E24" s="138">
        <v>9.3410250721100514</v>
      </c>
      <c r="F24" s="138">
        <v>16.17483913911693</v>
      </c>
      <c r="G24" s="138">
        <v>8.5422675837585977</v>
      </c>
      <c r="H24" s="138">
        <v>3.8828489017084538</v>
      </c>
      <c r="I24" s="138">
        <v>35.145329487463947</v>
      </c>
      <c r="J24" s="138">
        <v>6.6563124029287782E-2</v>
      </c>
      <c r="K24" s="138">
        <v>4.0603505657865542</v>
      </c>
      <c r="L24" s="138">
        <v>2.2187708009762594E-2</v>
      </c>
    </row>
    <row r="25" spans="1:12" ht="13.5" thickBot="1">
      <c r="A25" s="749" t="s">
        <v>0</v>
      </c>
      <c r="B25" s="767">
        <v>100</v>
      </c>
      <c r="C25" s="768">
        <v>2.1482912403710861</v>
      </c>
      <c r="D25" s="768">
        <v>18.1922682502206</v>
      </c>
      <c r="E25" s="768">
        <v>7.79471035749207</v>
      </c>
      <c r="F25" s="768">
        <v>19.494407478953519</v>
      </c>
      <c r="G25" s="768">
        <v>6.9647754644535071</v>
      </c>
      <c r="H25" s="768">
        <v>7.8681643652667468</v>
      </c>
      <c r="I25" s="768">
        <v>28.819250673725882</v>
      </c>
      <c r="J25" s="768">
        <v>1.3851327180367747</v>
      </c>
      <c r="K25" s="768">
        <v>6.4820776990770543</v>
      </c>
      <c r="L25" s="768">
        <v>0.85092175240275691</v>
      </c>
    </row>
    <row r="26" spans="1:12" ht="15" customHeight="1">
      <c r="A26" s="250" t="s">
        <v>175</v>
      </c>
      <c r="B26" s="84"/>
      <c r="C26" s="66"/>
      <c r="D26" s="66"/>
      <c r="E26" s="66"/>
      <c r="F26" s="66"/>
      <c r="G26" s="66"/>
      <c r="H26" s="66"/>
      <c r="I26" s="66"/>
      <c r="J26" s="66"/>
      <c r="K26" s="66"/>
      <c r="L26" s="66"/>
    </row>
    <row r="27" spans="1:12" ht="25.5" customHeight="1">
      <c r="A27" s="362" t="s">
        <v>203</v>
      </c>
      <c r="B27" s="412">
        <v>100</v>
      </c>
      <c r="C27" s="432">
        <v>2.2869196457999164</v>
      </c>
      <c r="D27" s="432">
        <v>17.815912636505459</v>
      </c>
      <c r="E27" s="432">
        <v>7.9725780580518988</v>
      </c>
      <c r="F27" s="432">
        <v>18.488277559271385</v>
      </c>
      <c r="G27" s="432">
        <v>8.3065632484454319</v>
      </c>
      <c r="H27" s="432">
        <v>7.5568543868515299</v>
      </c>
      <c r="I27" s="432">
        <v>28.617696820548876</v>
      </c>
      <c r="J27" s="432">
        <v>1.495902089604711</v>
      </c>
      <c r="K27" s="432">
        <v>6.5874184263145175</v>
      </c>
      <c r="L27" s="432">
        <v>0.87187712860627098</v>
      </c>
    </row>
    <row r="28" spans="1:12" ht="15" customHeight="1">
      <c r="A28" s="64" t="s">
        <v>135</v>
      </c>
      <c r="B28" s="84">
        <v>100</v>
      </c>
      <c r="C28" s="66">
        <v>2.573073186902</v>
      </c>
      <c r="D28" s="66">
        <v>13.644391114852001</v>
      </c>
      <c r="E28" s="66">
        <v>11.721557594928999</v>
      </c>
      <c r="F28" s="66">
        <v>27.308482851834999</v>
      </c>
      <c r="G28" s="66">
        <v>9.5473488744897992</v>
      </c>
      <c r="H28" s="66">
        <v>5.6808094255616002</v>
      </c>
      <c r="I28" s="66">
        <v>16.755769172048002</v>
      </c>
      <c r="J28" s="205" t="s">
        <v>33</v>
      </c>
      <c r="K28" s="66">
        <v>9.3384168021480001</v>
      </c>
      <c r="L28" s="66">
        <v>2.0505826889499001</v>
      </c>
    </row>
    <row r="29" spans="1:12" s="69" customFormat="1">
      <c r="A29" s="67"/>
      <c r="B29" s="67"/>
      <c r="C29" s="67"/>
      <c r="D29" s="67"/>
      <c r="E29" s="68"/>
      <c r="F29" s="68"/>
      <c r="G29" s="68"/>
      <c r="H29" s="68"/>
      <c r="I29" s="68"/>
      <c r="J29" s="68"/>
      <c r="K29" s="68"/>
      <c r="L29" s="68"/>
    </row>
    <row r="30" spans="1:12" s="69" customFormat="1">
      <c r="A30" s="620" t="s">
        <v>525</v>
      </c>
      <c r="B30" s="621"/>
      <c r="C30" s="622"/>
      <c r="D30" s="622"/>
      <c r="E30" s="622"/>
      <c r="F30" s="622"/>
      <c r="G30" s="622"/>
      <c r="H30" s="622"/>
      <c r="I30" s="68"/>
      <c r="J30" s="68"/>
      <c r="K30" s="68"/>
      <c r="L30" s="68"/>
    </row>
    <row r="31" spans="1:12" s="69" customFormat="1">
      <c r="A31" s="54"/>
      <c r="B31" s="71"/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1:12" s="69" customFormat="1">
      <c r="A32" s="70"/>
      <c r="B32" s="71"/>
      <c r="C32" s="68"/>
      <c r="D32" s="68"/>
      <c r="E32" s="68"/>
      <c r="F32" s="68"/>
      <c r="G32" s="68"/>
      <c r="H32" s="68"/>
      <c r="I32" s="68"/>
      <c r="J32" s="68"/>
      <c r="K32" s="68"/>
      <c r="L32" s="68"/>
    </row>
    <row r="33" spans="1:4">
      <c r="A33" s="624" t="s">
        <v>526</v>
      </c>
      <c r="B33" s="625"/>
      <c r="C33" s="626"/>
      <c r="D33" s="626"/>
    </row>
  </sheetData>
  <mergeCells count="11">
    <mergeCell ref="G7:G8"/>
    <mergeCell ref="B7:B8"/>
    <mergeCell ref="C7:C8"/>
    <mergeCell ref="D7:D8"/>
    <mergeCell ref="E7:E8"/>
    <mergeCell ref="F7:F8"/>
    <mergeCell ref="H7:H8"/>
    <mergeCell ref="I7:I8"/>
    <mergeCell ref="J7:J8"/>
    <mergeCell ref="K7:K8"/>
    <mergeCell ref="L7:L8"/>
  </mergeCells>
  <conditionalFormatting sqref="B25">
    <cfRule type="expression" dxfId="30" priority="6" stopIfTrue="1">
      <formula>#REF!=1</formula>
    </cfRule>
  </conditionalFormatting>
  <conditionalFormatting sqref="C25:L25">
    <cfRule type="expression" dxfId="29" priority="5" stopIfTrue="1">
      <formula>#REF!=1</formula>
    </cfRule>
  </conditionalFormatting>
  <conditionalFormatting sqref="B26:B27">
    <cfRule type="expression" dxfId="28" priority="4" stopIfTrue="1">
      <formula>#REF!=1</formula>
    </cfRule>
  </conditionalFormatting>
  <conditionalFormatting sqref="C26:L27">
    <cfRule type="expression" dxfId="27" priority="3" stopIfTrue="1">
      <formula>#REF!=1</formula>
    </cfRule>
  </conditionalFormatting>
  <conditionalFormatting sqref="B28">
    <cfRule type="expression" dxfId="26" priority="2" stopIfTrue="1">
      <formula>#REF!=1</formula>
    </cfRule>
  </conditionalFormatting>
  <conditionalFormatting sqref="C28:L28">
    <cfRule type="expression" dxfId="25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&amp;C-42-</oddHeader>
    <oddFooter>&amp;CStatistische Ämter des Bundes und der Länder, Internationale Bildungsindikatoren, 2017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showGridLines="0" zoomScaleNormal="100" zoomScaleSheetLayoutView="100" workbookViewId="0">
      <pane xSplit="1" ySplit="7" topLeftCell="B8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42578125" defaultRowHeight="12.75"/>
  <cols>
    <col min="1" max="1" width="28" style="104" customWidth="1"/>
    <col min="2" max="18" width="6.5703125" style="104" customWidth="1"/>
    <col min="19" max="16384" width="11.42578125" style="75"/>
  </cols>
  <sheetData>
    <row r="1" spans="1:18">
      <c r="A1" s="569" t="s">
        <v>421</v>
      </c>
      <c r="R1" s="413"/>
    </row>
    <row r="2" spans="1:18">
      <c r="R2" s="413"/>
    </row>
    <row r="3" spans="1:18" ht="15.75">
      <c r="A3" s="414" t="s">
        <v>275</v>
      </c>
      <c r="C3" s="415"/>
      <c r="R3" s="74"/>
    </row>
    <row r="4" spans="1:18" ht="15" customHeight="1">
      <c r="A4" s="44" t="s">
        <v>276</v>
      </c>
    </row>
    <row r="5" spans="1:18" ht="12.75" customHeight="1">
      <c r="A5" s="110"/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</row>
    <row r="6" spans="1:18" ht="12.75" customHeight="1">
      <c r="A6" s="417"/>
      <c r="B6" s="418"/>
      <c r="C6" s="419" t="s">
        <v>277</v>
      </c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20"/>
      <c r="R6" s="420"/>
    </row>
    <row r="7" spans="1:18">
      <c r="A7" s="421" t="s">
        <v>278</v>
      </c>
      <c r="B7" s="422" t="s">
        <v>279</v>
      </c>
      <c r="C7" s="423" t="s">
        <v>280</v>
      </c>
      <c r="D7" s="423" t="s">
        <v>281</v>
      </c>
      <c r="E7" s="423" t="s">
        <v>282</v>
      </c>
      <c r="F7" s="423" t="s">
        <v>283</v>
      </c>
      <c r="G7" s="423" t="s">
        <v>284</v>
      </c>
      <c r="H7" s="423" t="s">
        <v>285</v>
      </c>
      <c r="I7" s="423" t="s">
        <v>286</v>
      </c>
      <c r="J7" s="423" t="s">
        <v>287</v>
      </c>
      <c r="K7" s="423" t="s">
        <v>288</v>
      </c>
      <c r="L7" s="423" t="s">
        <v>289</v>
      </c>
      <c r="M7" s="423" t="s">
        <v>290</v>
      </c>
      <c r="N7" s="423" t="s">
        <v>291</v>
      </c>
      <c r="O7" s="423" t="s">
        <v>292</v>
      </c>
      <c r="P7" s="423" t="s">
        <v>293</v>
      </c>
      <c r="Q7" s="423" t="s">
        <v>294</v>
      </c>
      <c r="R7" s="423" t="s">
        <v>295</v>
      </c>
    </row>
    <row r="8" spans="1:18" ht="15" customHeight="1">
      <c r="A8" s="424" t="s">
        <v>296</v>
      </c>
      <c r="B8" s="425"/>
      <c r="C8" s="425"/>
      <c r="D8" s="425"/>
      <c r="E8" s="425"/>
      <c r="F8" s="425"/>
      <c r="G8" s="425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6"/>
    </row>
    <row r="9" spans="1:18" ht="15" customHeight="1">
      <c r="A9" s="427" t="s">
        <v>297</v>
      </c>
      <c r="B9" s="428">
        <v>0.30067913647228439</v>
      </c>
      <c r="C9" s="428">
        <v>0.38593622240392478</v>
      </c>
      <c r="D9" s="428">
        <v>0.40372898774131982</v>
      </c>
      <c r="E9" s="428">
        <v>0.75125615883701646</v>
      </c>
      <c r="F9" s="428">
        <v>0.26799387442572742</v>
      </c>
      <c r="G9" s="428">
        <v>0.17862459065197975</v>
      </c>
      <c r="H9" s="428">
        <v>0.36710719530102787</v>
      </c>
      <c r="I9" s="428">
        <v>0.24655091014006192</v>
      </c>
      <c r="J9" s="428">
        <v>0.22111663902708678</v>
      </c>
      <c r="K9" s="428">
        <v>0.19602601799875255</v>
      </c>
      <c r="L9" s="428">
        <v>0.17761626720019599</v>
      </c>
      <c r="M9" s="428">
        <v>6.2445360309728984E-2</v>
      </c>
      <c r="N9" s="428">
        <v>0.23341113704568192</v>
      </c>
      <c r="O9" s="428">
        <v>0.15118962361741067</v>
      </c>
      <c r="P9" s="428">
        <v>0.11698186781048939</v>
      </c>
      <c r="Q9" s="428">
        <v>0.14020329477742727</v>
      </c>
      <c r="R9" s="428">
        <v>0.13300820217246731</v>
      </c>
    </row>
    <row r="10" spans="1:18" ht="15" customHeight="1">
      <c r="A10" s="429" t="s">
        <v>298</v>
      </c>
      <c r="B10" s="430">
        <v>0.56626323177903404</v>
      </c>
      <c r="C10" s="430">
        <v>0.31725265739983644</v>
      </c>
      <c r="D10" s="430">
        <v>0.38537767011671437</v>
      </c>
      <c r="E10" s="430">
        <v>0.68296014439728769</v>
      </c>
      <c r="F10" s="430">
        <v>0.19142419601837674</v>
      </c>
      <c r="G10" s="430">
        <v>8.9312295325989874E-2</v>
      </c>
      <c r="H10" s="430">
        <v>0.42584434654919234</v>
      </c>
      <c r="I10" s="430">
        <v>0.23605938204899543</v>
      </c>
      <c r="J10" s="430">
        <v>0</v>
      </c>
      <c r="K10" s="430">
        <v>0.31185957408892456</v>
      </c>
      <c r="L10" s="430">
        <v>1.122861459311584</v>
      </c>
      <c r="M10" s="430">
        <v>1.0241039090795554</v>
      </c>
      <c r="N10" s="430">
        <v>0.66688896298766254</v>
      </c>
      <c r="O10" s="430">
        <v>0.41378212779501872</v>
      </c>
      <c r="P10" s="430">
        <v>0.21446675765256387</v>
      </c>
      <c r="Q10" s="430">
        <v>0.14020329477742727</v>
      </c>
      <c r="R10" s="430">
        <v>0.24384837064952339</v>
      </c>
    </row>
    <row r="11" spans="1:18" ht="15" customHeight="1">
      <c r="A11" s="427" t="s">
        <v>299</v>
      </c>
      <c r="B11" s="428">
        <v>0.32249497287248169</v>
      </c>
      <c r="C11" s="428">
        <v>0.53311529026982829</v>
      </c>
      <c r="D11" s="428">
        <v>0.17984291272113337</v>
      </c>
      <c r="E11" s="428">
        <v>0.57563783599199958</v>
      </c>
      <c r="F11" s="428">
        <v>0.11485451761102604</v>
      </c>
      <c r="G11" s="428">
        <v>0.3572491813039595</v>
      </c>
      <c r="H11" s="428">
        <v>0.249632892804699</v>
      </c>
      <c r="I11" s="428">
        <v>0.22556785395792897</v>
      </c>
      <c r="J11" s="428">
        <v>0.22111663902708678</v>
      </c>
      <c r="K11" s="428">
        <v>0.40096230954290296</v>
      </c>
      <c r="L11" s="428">
        <v>0.24907108733820588</v>
      </c>
      <c r="M11" s="428">
        <v>0.11240164855751218</v>
      </c>
      <c r="N11" s="428">
        <v>0.16672224074691563</v>
      </c>
      <c r="O11" s="428">
        <v>0.50927031113233068</v>
      </c>
      <c r="P11" s="428">
        <v>0.11698186781048939</v>
      </c>
      <c r="Q11" s="428">
        <v>0.385559060637925</v>
      </c>
      <c r="R11" s="428">
        <v>0.13300820217246731</v>
      </c>
    </row>
    <row r="12" spans="1:18" ht="15" customHeight="1">
      <c r="A12" s="429" t="s">
        <v>300</v>
      </c>
      <c r="B12" s="430">
        <v>0.22954053951511932</v>
      </c>
      <c r="C12" s="430">
        <v>0.17988552739165986</v>
      </c>
      <c r="D12" s="430">
        <v>0.1981942303457388</v>
      </c>
      <c r="E12" s="430">
        <v>0.80979559978535542</v>
      </c>
      <c r="F12" s="430">
        <v>0.42113323124042878</v>
      </c>
      <c r="G12" s="430">
        <v>8.9312295325989874E-2</v>
      </c>
      <c r="H12" s="430">
        <v>0.45521292217327464</v>
      </c>
      <c r="I12" s="430">
        <v>0.16261868541153018</v>
      </c>
      <c r="J12" s="430">
        <v>0.16583747927031509</v>
      </c>
      <c r="K12" s="430">
        <v>8.9102735453978427E-2</v>
      </c>
      <c r="L12" s="430">
        <v>8.9828916744926698E-2</v>
      </c>
      <c r="M12" s="430">
        <v>7.4934432371674783E-2</v>
      </c>
      <c r="N12" s="430">
        <v>6.6688896298766245E-2</v>
      </c>
      <c r="O12" s="430">
        <v>7.9573486114426675E-2</v>
      </c>
      <c r="P12" s="430">
        <v>5.8490933905244694E-2</v>
      </c>
      <c r="Q12" s="430">
        <v>1.3669821240799158</v>
      </c>
      <c r="R12" s="430">
        <v>0.11084016847705608</v>
      </c>
    </row>
    <row r="13" spans="1:18" ht="15" customHeight="1">
      <c r="A13" s="427" t="s">
        <v>301</v>
      </c>
      <c r="B13" s="428">
        <v>0.21389004818454299</v>
      </c>
      <c r="C13" s="428">
        <v>0.23548650858544562</v>
      </c>
      <c r="D13" s="428">
        <v>0.17984291272113337</v>
      </c>
      <c r="E13" s="428">
        <v>0.31708863847016927</v>
      </c>
      <c r="F13" s="428">
        <v>0.19142419601837674</v>
      </c>
      <c r="G13" s="428">
        <v>0.11908306043465318</v>
      </c>
      <c r="H13" s="428">
        <v>0.38179148311306904</v>
      </c>
      <c r="I13" s="428">
        <v>0.22032208991239571</v>
      </c>
      <c r="J13" s="428">
        <v>0.33167495854063017</v>
      </c>
      <c r="K13" s="428">
        <v>0.19602601799875255</v>
      </c>
      <c r="L13" s="428">
        <v>0.17761626720019599</v>
      </c>
      <c r="M13" s="428">
        <v>0.18733608092918697</v>
      </c>
      <c r="N13" s="428">
        <v>0.16672224074691563</v>
      </c>
      <c r="O13" s="428">
        <v>7.9573486114426675E-2</v>
      </c>
      <c r="P13" s="428">
        <v>9.7484889842074471E-2</v>
      </c>
      <c r="Q13" s="428">
        <v>0.87627059235892046</v>
      </c>
      <c r="R13" s="428">
        <v>0.17734426956328972</v>
      </c>
    </row>
    <row r="14" spans="1:18" ht="15" customHeight="1">
      <c r="A14" s="429" t="s">
        <v>302</v>
      </c>
      <c r="B14" s="430">
        <v>0.386993967446978</v>
      </c>
      <c r="C14" s="430">
        <v>0.43172526573998365</v>
      </c>
      <c r="D14" s="430">
        <v>0.68633927916024362</v>
      </c>
      <c r="E14" s="430">
        <v>0.68296014439728769</v>
      </c>
      <c r="F14" s="430">
        <v>0.24885145482388973</v>
      </c>
      <c r="G14" s="430">
        <v>0.20839535576064305</v>
      </c>
      <c r="H14" s="430">
        <v>0.49926578560939799</v>
      </c>
      <c r="I14" s="430">
        <v>0.31474584273199391</v>
      </c>
      <c r="J14" s="430">
        <v>0.71862907683803212</v>
      </c>
      <c r="K14" s="430">
        <v>0.40096230954290296</v>
      </c>
      <c r="L14" s="430">
        <v>0.21436446041402965</v>
      </c>
      <c r="M14" s="430">
        <v>0.28724865742475331</v>
      </c>
      <c r="N14" s="430">
        <v>0</v>
      </c>
      <c r="O14" s="430">
        <v>0.22280576112039466</v>
      </c>
      <c r="P14" s="430">
        <v>0.15597582374731916</v>
      </c>
      <c r="Q14" s="430">
        <v>0.31545741324921134</v>
      </c>
      <c r="R14" s="430">
        <v>0.26601640434493462</v>
      </c>
    </row>
    <row r="15" spans="1:18" ht="15" customHeight="1">
      <c r="A15" s="427" t="s">
        <v>303</v>
      </c>
      <c r="B15" s="428">
        <v>3.2984596122472212</v>
      </c>
      <c r="C15" s="428">
        <v>4.719542109566639</v>
      </c>
      <c r="D15" s="428">
        <v>2.9655729281362402</v>
      </c>
      <c r="E15" s="428">
        <v>4.3124054831943024</v>
      </c>
      <c r="F15" s="428">
        <v>3.6753445635528332</v>
      </c>
      <c r="G15" s="428">
        <v>1.6671628460851444</v>
      </c>
      <c r="H15" s="428">
        <v>2.4229074889867843</v>
      </c>
      <c r="I15" s="428">
        <v>1.7415936631170332</v>
      </c>
      <c r="J15" s="428">
        <v>2.211166390270868</v>
      </c>
      <c r="K15" s="428">
        <v>2.0493629154415038</v>
      </c>
      <c r="L15" s="428">
        <v>1.872116287615859</v>
      </c>
      <c r="M15" s="428">
        <v>3.1597352316722866</v>
      </c>
      <c r="N15" s="428">
        <v>17.239079693231076</v>
      </c>
      <c r="O15" s="428">
        <v>7.6390546669849613</v>
      </c>
      <c r="P15" s="428">
        <v>1.0138428543575746</v>
      </c>
      <c r="Q15" s="428">
        <v>1.2267788293024886</v>
      </c>
      <c r="R15" s="428">
        <v>1.5739303923741965</v>
      </c>
    </row>
    <row r="16" spans="1:18" ht="15" customHeight="1">
      <c r="A16" s="429" t="s">
        <v>304</v>
      </c>
      <c r="B16" s="430">
        <v>1.338354137420799</v>
      </c>
      <c r="C16" s="430">
        <v>1.304987735077678</v>
      </c>
      <c r="D16" s="430">
        <v>1.9856125669823093</v>
      </c>
      <c r="E16" s="430">
        <v>1.990340992243524</v>
      </c>
      <c r="F16" s="430">
        <v>0.42113323124042878</v>
      </c>
      <c r="G16" s="430">
        <v>0.59541530217326588</v>
      </c>
      <c r="H16" s="430">
        <v>0.95447870778267252</v>
      </c>
      <c r="I16" s="430">
        <v>1.2589833709279756</v>
      </c>
      <c r="J16" s="430">
        <v>0.82918739635157546</v>
      </c>
      <c r="K16" s="430">
        <v>0.97121981644836486</v>
      </c>
      <c r="L16" s="430">
        <v>1.4883018251602629</v>
      </c>
      <c r="M16" s="430">
        <v>1.3113525665043086</v>
      </c>
      <c r="N16" s="430">
        <v>1.1670556852284095</v>
      </c>
      <c r="O16" s="430">
        <v>0.56497175141242939</v>
      </c>
      <c r="P16" s="430">
        <v>0.35094560343146813</v>
      </c>
      <c r="Q16" s="430">
        <v>0.80616894497020675</v>
      </c>
      <c r="R16" s="430">
        <v>0.48769674129904678</v>
      </c>
    </row>
    <row r="17" spans="1:18" ht="15" customHeight="1">
      <c r="A17" s="427" t="s">
        <v>305</v>
      </c>
      <c r="B17" s="428">
        <v>0.2034563872974921</v>
      </c>
      <c r="C17" s="428">
        <v>0.28454619787408014</v>
      </c>
      <c r="D17" s="428">
        <v>0.23489686559494974</v>
      </c>
      <c r="E17" s="428">
        <v>0.35123664569003366</v>
      </c>
      <c r="F17" s="428">
        <v>9.5712098009188368E-2</v>
      </c>
      <c r="G17" s="428">
        <v>0.11908306043465318</v>
      </c>
      <c r="H17" s="428">
        <v>0.13215859030837004</v>
      </c>
      <c r="I17" s="428">
        <v>0.15737292136599695</v>
      </c>
      <c r="J17" s="428">
        <v>5.5279159756771695E-2</v>
      </c>
      <c r="K17" s="428">
        <v>0.20493629154415041</v>
      </c>
      <c r="L17" s="428">
        <v>0.14903433914499203</v>
      </c>
      <c r="M17" s="428">
        <v>0.26227051330086176</v>
      </c>
      <c r="N17" s="428">
        <v>0.20006668889629878</v>
      </c>
      <c r="O17" s="428">
        <v>0.12731757778308267</v>
      </c>
      <c r="P17" s="428">
        <v>3.8993955936829791E-2</v>
      </c>
      <c r="Q17" s="428">
        <v>7.0101647388713634E-2</v>
      </c>
      <c r="R17" s="428">
        <v>0.31035247173575703</v>
      </c>
    </row>
    <row r="18" spans="1:18" ht="15" customHeight="1">
      <c r="A18" s="429" t="s">
        <v>306</v>
      </c>
      <c r="B18" s="430">
        <v>4.7425731304776717E-2</v>
      </c>
      <c r="C18" s="430">
        <v>5.8871627146361405E-2</v>
      </c>
      <c r="D18" s="430">
        <v>4.0372898774131985E-2</v>
      </c>
      <c r="E18" s="430">
        <v>0.18537489633640666</v>
      </c>
      <c r="F18" s="430">
        <v>3.8284839203675348E-2</v>
      </c>
      <c r="G18" s="430">
        <v>8.9312295325989874E-2</v>
      </c>
      <c r="H18" s="430">
        <v>1.4684287812041116E-2</v>
      </c>
      <c r="I18" s="430">
        <v>2.6228820227666157E-2</v>
      </c>
      <c r="J18" s="430">
        <v>5.5279159756771695E-2</v>
      </c>
      <c r="K18" s="430">
        <v>3.5641094181591379E-2</v>
      </c>
      <c r="L18" s="430">
        <v>1.2249397737944551E-2</v>
      </c>
      <c r="M18" s="430">
        <v>2.4978144123891592E-2</v>
      </c>
      <c r="N18" s="430">
        <v>3.3344448149383123E-2</v>
      </c>
      <c r="O18" s="430">
        <v>3.9786743057213338E-2</v>
      </c>
      <c r="P18" s="430">
        <v>0</v>
      </c>
      <c r="Q18" s="430">
        <v>7.0101647388713634E-2</v>
      </c>
      <c r="R18" s="430">
        <v>2.2168033695411215E-2</v>
      </c>
    </row>
    <row r="19" spans="1:18" ht="15" customHeight="1">
      <c r="A19" s="427" t="s">
        <v>307</v>
      </c>
      <c r="B19" s="428">
        <v>0.73462457791099145</v>
      </c>
      <c r="C19" s="428">
        <v>0.76533115290269826</v>
      </c>
      <c r="D19" s="428">
        <v>0.86251192835645596</v>
      </c>
      <c r="E19" s="428">
        <v>1.3464071418117955</v>
      </c>
      <c r="F19" s="428">
        <v>0.63169984686064318</v>
      </c>
      <c r="G19" s="428">
        <v>0.29770765108663294</v>
      </c>
      <c r="H19" s="428">
        <v>0.86637298091042581</v>
      </c>
      <c r="I19" s="428">
        <v>0.82883071919425066</v>
      </c>
      <c r="J19" s="428">
        <v>1.271420674405749</v>
      </c>
      <c r="K19" s="428">
        <v>0.7841040719950102</v>
      </c>
      <c r="L19" s="428">
        <v>0.52672410273161574</v>
      </c>
      <c r="M19" s="428">
        <v>0.62445360309728992</v>
      </c>
      <c r="N19" s="428">
        <v>0.13337779259753249</v>
      </c>
      <c r="O19" s="428">
        <v>0.32625129306914935</v>
      </c>
      <c r="P19" s="428">
        <v>0.5849093390524468</v>
      </c>
      <c r="Q19" s="428">
        <v>1.2618296529968454</v>
      </c>
      <c r="R19" s="428">
        <v>0.31035247173575703</v>
      </c>
    </row>
    <row r="20" spans="1:18" ht="15" customHeight="1">
      <c r="A20" s="429" t="s">
        <v>308</v>
      </c>
      <c r="B20" s="430">
        <v>2.6828736199112191</v>
      </c>
      <c r="C20" s="430">
        <v>2.6917416189697465</v>
      </c>
      <c r="D20" s="430">
        <v>4.888791015194891</v>
      </c>
      <c r="E20" s="430">
        <v>4.0197082784526073</v>
      </c>
      <c r="F20" s="430">
        <v>2.7756508422664625</v>
      </c>
      <c r="G20" s="430">
        <v>1.0717475439118784</v>
      </c>
      <c r="H20" s="430">
        <v>2.3494860499265786</v>
      </c>
      <c r="I20" s="430">
        <v>1.7258563709804335</v>
      </c>
      <c r="J20" s="430">
        <v>1.105583195135434</v>
      </c>
      <c r="K20" s="430">
        <v>1.6929519736255905</v>
      </c>
      <c r="L20" s="430">
        <v>1.9170307459883222</v>
      </c>
      <c r="M20" s="430">
        <v>2.8849756463094791</v>
      </c>
      <c r="N20" s="430">
        <v>3.0676892297432481</v>
      </c>
      <c r="O20" s="430">
        <v>2.586138298718867</v>
      </c>
      <c r="P20" s="430">
        <v>1.1503217001364787</v>
      </c>
      <c r="Q20" s="430">
        <v>1.3669821240799158</v>
      </c>
      <c r="R20" s="430">
        <v>2.5049878075814673</v>
      </c>
    </row>
    <row r="21" spans="1:18" ht="15" customHeight="1">
      <c r="A21" s="427" t="s">
        <v>309</v>
      </c>
      <c r="B21" s="428">
        <v>0.83279584171187926</v>
      </c>
      <c r="C21" s="428">
        <v>0.95175797219950942</v>
      </c>
      <c r="D21" s="428">
        <v>0.81112823900756081</v>
      </c>
      <c r="E21" s="428">
        <v>0.9902922093760671</v>
      </c>
      <c r="F21" s="428">
        <v>0.3445635528330781</v>
      </c>
      <c r="G21" s="428">
        <v>1.1015183090205418</v>
      </c>
      <c r="H21" s="428">
        <v>0.82232011747430245</v>
      </c>
      <c r="I21" s="428">
        <v>0.66096626973718731</v>
      </c>
      <c r="J21" s="428">
        <v>1.271420674405749</v>
      </c>
      <c r="K21" s="428">
        <v>0.86429653390359074</v>
      </c>
      <c r="L21" s="428">
        <v>0.77579519006982156</v>
      </c>
      <c r="M21" s="428">
        <v>0.84925690021231426</v>
      </c>
      <c r="N21" s="428">
        <v>0.8336112037345782</v>
      </c>
      <c r="O21" s="428">
        <v>0.74003342086416812</v>
      </c>
      <c r="P21" s="428">
        <v>0.8383700526418405</v>
      </c>
      <c r="Q21" s="428">
        <v>0.73606729758149314</v>
      </c>
      <c r="R21" s="428">
        <v>1.1970738195522057</v>
      </c>
    </row>
    <row r="22" spans="1:18" ht="15" customHeight="1">
      <c r="A22" s="429" t="s">
        <v>310</v>
      </c>
      <c r="B22" s="430">
        <v>0.37418901999468834</v>
      </c>
      <c r="C22" s="430">
        <v>0.55600981193785781</v>
      </c>
      <c r="D22" s="430">
        <v>0.42575056889084634</v>
      </c>
      <c r="E22" s="430">
        <v>0.61466412995755892</v>
      </c>
      <c r="F22" s="430">
        <v>0.3445635528330781</v>
      </c>
      <c r="G22" s="430">
        <v>0.38701994641262277</v>
      </c>
      <c r="H22" s="430">
        <v>0.36710719530102787</v>
      </c>
      <c r="I22" s="430">
        <v>0.4616272360069244</v>
      </c>
      <c r="J22" s="430">
        <v>0.55279159756771701</v>
      </c>
      <c r="K22" s="430">
        <v>0.26730820636193531</v>
      </c>
      <c r="L22" s="430">
        <v>0.21436446041402965</v>
      </c>
      <c r="M22" s="430">
        <v>0.14986886474334957</v>
      </c>
      <c r="N22" s="430">
        <v>0.23341113704568192</v>
      </c>
      <c r="O22" s="430">
        <v>0.190976366674624</v>
      </c>
      <c r="P22" s="430">
        <v>0.21446675765256387</v>
      </c>
      <c r="Q22" s="430">
        <v>0.49071153172099546</v>
      </c>
      <c r="R22" s="430">
        <v>0.44336067390822431</v>
      </c>
    </row>
    <row r="23" spans="1:18" ht="15" customHeight="1">
      <c r="A23" s="427" t="s">
        <v>311</v>
      </c>
      <c r="B23" s="428">
        <v>1.9340213226087946</v>
      </c>
      <c r="C23" s="428">
        <v>2.2829108748977922</v>
      </c>
      <c r="D23" s="428">
        <v>2.1691257432283639</v>
      </c>
      <c r="E23" s="428">
        <v>2.390360505390507</v>
      </c>
      <c r="F23" s="428">
        <v>0.76569678407350694</v>
      </c>
      <c r="G23" s="428">
        <v>1.9648704971717772</v>
      </c>
      <c r="H23" s="428">
        <v>1.6740088105726871</v>
      </c>
      <c r="I23" s="428">
        <v>1.3796359439752401</v>
      </c>
      <c r="J23" s="428">
        <v>2.1006080707573247</v>
      </c>
      <c r="K23" s="428">
        <v>2.0315423683507081</v>
      </c>
      <c r="L23" s="428">
        <v>1.8292433955330529</v>
      </c>
      <c r="M23" s="428">
        <v>1.361308854752092</v>
      </c>
      <c r="N23" s="428">
        <v>2.7675891963987995</v>
      </c>
      <c r="O23" s="428">
        <v>1.8461048778546989</v>
      </c>
      <c r="P23" s="428">
        <v>1.481770325599532</v>
      </c>
      <c r="Q23" s="428">
        <v>2.0679985979670521</v>
      </c>
      <c r="R23" s="428">
        <v>2.1059632010640659</v>
      </c>
    </row>
    <row r="24" spans="1:18" ht="15" customHeight="1">
      <c r="A24" s="429" t="s">
        <v>312</v>
      </c>
      <c r="B24" s="430">
        <v>1.7002124672762453</v>
      </c>
      <c r="C24" s="430">
        <v>1.821749795584628</v>
      </c>
      <c r="D24" s="430">
        <v>1.3066138148719078</v>
      </c>
      <c r="E24" s="430">
        <v>1.0000487828674569</v>
      </c>
      <c r="F24" s="430">
        <v>0.19142419601837674</v>
      </c>
      <c r="G24" s="430">
        <v>0.38701994641262277</v>
      </c>
      <c r="H24" s="430">
        <v>0.71953010279001473</v>
      </c>
      <c r="I24" s="430">
        <v>0.71342391019251949</v>
      </c>
      <c r="J24" s="430">
        <v>0.33167495854063017</v>
      </c>
      <c r="K24" s="430">
        <v>0.45442395081529002</v>
      </c>
      <c r="L24" s="430">
        <v>2.0415662896574251</v>
      </c>
      <c r="M24" s="430">
        <v>11.277632071937054</v>
      </c>
      <c r="N24" s="430">
        <v>7.6692230743581193</v>
      </c>
      <c r="O24" s="430">
        <v>0.27850720140049334</v>
      </c>
      <c r="P24" s="430">
        <v>0.17547280171573407</v>
      </c>
      <c r="Q24" s="430">
        <v>0.2103049421661409</v>
      </c>
      <c r="R24" s="430">
        <v>0.42119264021281316</v>
      </c>
    </row>
    <row r="25" spans="1:18" ht="15" customHeight="1">
      <c r="A25" s="427" t="s">
        <v>313</v>
      </c>
      <c r="B25" s="428">
        <v>1.055222521531282</v>
      </c>
      <c r="C25" s="428">
        <v>1.491414554374489</v>
      </c>
      <c r="D25" s="428">
        <v>1.2589003890479336</v>
      </c>
      <c r="E25" s="428">
        <v>1.1561539587296941</v>
      </c>
      <c r="F25" s="428">
        <v>0.61255742725880558</v>
      </c>
      <c r="G25" s="428">
        <v>1.3396844298898483</v>
      </c>
      <c r="H25" s="428">
        <v>1.6593245227606461</v>
      </c>
      <c r="I25" s="428">
        <v>0.63473744950952105</v>
      </c>
      <c r="J25" s="428">
        <v>0.77390823659480379</v>
      </c>
      <c r="K25" s="428">
        <v>1.4523745878998484</v>
      </c>
      <c r="L25" s="428">
        <v>0.80846025070434036</v>
      </c>
      <c r="M25" s="428">
        <v>0.54951917072561507</v>
      </c>
      <c r="N25" s="428">
        <v>0.8336112037345782</v>
      </c>
      <c r="O25" s="428">
        <v>0.85143630142436533</v>
      </c>
      <c r="P25" s="428">
        <v>0.74088516279976602</v>
      </c>
      <c r="Q25" s="428">
        <v>1.0515247108307046</v>
      </c>
      <c r="R25" s="428">
        <v>1.3522500554200843</v>
      </c>
    </row>
    <row r="26" spans="1:18" ht="15" customHeight="1">
      <c r="A26" s="59" t="s">
        <v>314</v>
      </c>
      <c r="B26" s="138">
        <v>6.5447509200591863E-2</v>
      </c>
      <c r="C26" s="138">
        <v>0.10793131643499591</v>
      </c>
      <c r="D26" s="138">
        <v>6.6064743448579613E-2</v>
      </c>
      <c r="E26" s="138">
        <v>0.13659202887945754</v>
      </c>
      <c r="F26" s="138">
        <v>3.8284839203675348E-2</v>
      </c>
      <c r="G26" s="138">
        <v>0</v>
      </c>
      <c r="H26" s="138">
        <v>5.8737151248164463E-2</v>
      </c>
      <c r="I26" s="138">
        <v>4.721187640979909E-2</v>
      </c>
      <c r="J26" s="138">
        <v>0.38695411829740189</v>
      </c>
      <c r="K26" s="138">
        <v>8.0192461908580592E-2</v>
      </c>
      <c r="L26" s="138">
        <v>3.6748193213833651E-2</v>
      </c>
      <c r="M26" s="138">
        <v>1.2489072061945796E-2</v>
      </c>
      <c r="N26" s="138">
        <v>0</v>
      </c>
      <c r="O26" s="138">
        <v>3.1829394445770667E-2</v>
      </c>
      <c r="P26" s="138">
        <v>5.8490933905244694E-2</v>
      </c>
      <c r="Q26" s="138">
        <v>3.5050823694356817E-2</v>
      </c>
      <c r="R26" s="138">
        <v>2.2168033695411215E-2</v>
      </c>
    </row>
    <row r="27" spans="1:18" ht="15" customHeight="1">
      <c r="A27" s="406" t="s">
        <v>315</v>
      </c>
      <c r="B27" s="136">
        <v>0.56152065864855638</v>
      </c>
      <c r="C27" s="136">
        <v>0.40883074407195419</v>
      </c>
      <c r="D27" s="136">
        <v>0.38537767011671437</v>
      </c>
      <c r="E27" s="136">
        <v>1.2683545538806771</v>
      </c>
      <c r="F27" s="136">
        <v>0.45941807044410415</v>
      </c>
      <c r="G27" s="136">
        <v>0.3572491813039595</v>
      </c>
      <c r="H27" s="136">
        <v>0.58737151248164465</v>
      </c>
      <c r="I27" s="136">
        <v>0.29900855059539422</v>
      </c>
      <c r="J27" s="136">
        <v>0.38695411829740189</v>
      </c>
      <c r="K27" s="136">
        <v>0.6504499688140426</v>
      </c>
      <c r="L27" s="136">
        <v>0.76150422604221957</v>
      </c>
      <c r="M27" s="136">
        <v>0.27475958536280753</v>
      </c>
      <c r="N27" s="136">
        <v>0.50016672224074687</v>
      </c>
      <c r="O27" s="136">
        <v>0.28646455001193605</v>
      </c>
      <c r="P27" s="136">
        <v>0.3314486254630532</v>
      </c>
      <c r="Q27" s="136">
        <v>0.24535576586049773</v>
      </c>
      <c r="R27" s="136">
        <v>0.24384837064952339</v>
      </c>
    </row>
    <row r="28" spans="1:18" ht="15" customHeight="1">
      <c r="A28" s="59" t="s">
        <v>316</v>
      </c>
      <c r="B28" s="138">
        <v>0.18590886671472476</v>
      </c>
      <c r="C28" s="138">
        <v>0.25183973834832379</v>
      </c>
      <c r="D28" s="138">
        <v>0.27159950084416062</v>
      </c>
      <c r="E28" s="138">
        <v>0.35123664569003366</v>
      </c>
      <c r="F28" s="138">
        <v>0.15313935681470139</v>
      </c>
      <c r="G28" s="138">
        <v>0.11908306043465318</v>
      </c>
      <c r="H28" s="138">
        <v>0.22026431718061676</v>
      </c>
      <c r="I28" s="138">
        <v>0.12589833709279755</v>
      </c>
      <c r="J28" s="138">
        <v>0.55279159756771701</v>
      </c>
      <c r="K28" s="138">
        <v>0.13365410318096765</v>
      </c>
      <c r="L28" s="138">
        <v>0.10207831448287126</v>
      </c>
      <c r="M28" s="138">
        <v>6.2445360309728984E-2</v>
      </c>
      <c r="N28" s="138">
        <v>6.6688896298766245E-2</v>
      </c>
      <c r="O28" s="138">
        <v>0.21484841250895204</v>
      </c>
      <c r="P28" s="138">
        <v>1.9496977968414896E-2</v>
      </c>
      <c r="Q28" s="138">
        <v>0.1752541184717841</v>
      </c>
      <c r="R28" s="138">
        <v>6.6504101086233655E-2</v>
      </c>
    </row>
    <row r="29" spans="1:18" ht="15" customHeight="1">
      <c r="A29" s="406" t="s">
        <v>317</v>
      </c>
      <c r="B29" s="136">
        <v>4.5405395151193231</v>
      </c>
      <c r="C29" s="136">
        <v>1.671300081766149</v>
      </c>
      <c r="D29" s="136">
        <v>7.1239815018718344</v>
      </c>
      <c r="E29" s="136">
        <v>3.7514025074393871</v>
      </c>
      <c r="F29" s="136">
        <v>1.3591117917304747</v>
      </c>
      <c r="G29" s="136">
        <v>0.9824352485858886</v>
      </c>
      <c r="H29" s="136">
        <v>8.2966226138032315</v>
      </c>
      <c r="I29" s="136">
        <v>1.0543985731521797</v>
      </c>
      <c r="J29" s="136">
        <v>2.6533996683250414</v>
      </c>
      <c r="K29" s="136">
        <v>1.0157711841753541</v>
      </c>
      <c r="L29" s="136">
        <v>6.677963333469437</v>
      </c>
      <c r="M29" s="136">
        <v>2.5977269888847259</v>
      </c>
      <c r="N29" s="136">
        <v>1.8339446482160719</v>
      </c>
      <c r="O29" s="136">
        <v>13.352430970000794</v>
      </c>
      <c r="P29" s="136">
        <v>0.52641840514720217</v>
      </c>
      <c r="Q29" s="136">
        <v>1.2968804766912023</v>
      </c>
      <c r="R29" s="136">
        <v>0.99756151629350476</v>
      </c>
    </row>
    <row r="30" spans="1:18" ht="15" customHeight="1">
      <c r="A30" s="59" t="s">
        <v>318</v>
      </c>
      <c r="B30" s="138">
        <v>2.6122092802671015</v>
      </c>
      <c r="C30" s="138">
        <v>1.4979558462796403</v>
      </c>
      <c r="D30" s="138">
        <v>1.8681641341848343</v>
      </c>
      <c r="E30" s="138">
        <v>3.8001853748963366</v>
      </c>
      <c r="F30" s="138">
        <v>15.486217457886678</v>
      </c>
      <c r="G30" s="138">
        <v>1.7862459065197975</v>
      </c>
      <c r="H30" s="138">
        <v>2.6872246696035242</v>
      </c>
      <c r="I30" s="138">
        <v>2.1612547867596912</v>
      </c>
      <c r="J30" s="138">
        <v>5.9701492537313428</v>
      </c>
      <c r="K30" s="138">
        <v>2.575069054619977</v>
      </c>
      <c r="L30" s="138">
        <v>2.2988036421542608</v>
      </c>
      <c r="M30" s="138">
        <v>2.5977269888847259</v>
      </c>
      <c r="N30" s="138">
        <v>1.0670223407802599</v>
      </c>
      <c r="O30" s="138">
        <v>2.5622662528845388</v>
      </c>
      <c r="P30" s="138">
        <v>1.2283096120101384</v>
      </c>
      <c r="Q30" s="138">
        <v>3.3298282509638977</v>
      </c>
      <c r="R30" s="138">
        <v>1.2192418532476168</v>
      </c>
    </row>
    <row r="31" spans="1:18" ht="15" customHeight="1">
      <c r="A31" s="406" t="s">
        <v>319</v>
      </c>
      <c r="B31" s="136">
        <v>0.2821831012634215</v>
      </c>
      <c r="C31" s="136">
        <v>0.35322976287816843</v>
      </c>
      <c r="D31" s="136">
        <v>0.25691844674447628</v>
      </c>
      <c r="E31" s="136">
        <v>0.33172349870725398</v>
      </c>
      <c r="F31" s="136">
        <v>0.13399693721286371</v>
      </c>
      <c r="G31" s="136">
        <v>0.23816612086930636</v>
      </c>
      <c r="H31" s="136">
        <v>0.45521292217327464</v>
      </c>
      <c r="I31" s="136">
        <v>0.27277973036772807</v>
      </c>
      <c r="J31" s="136">
        <v>0</v>
      </c>
      <c r="K31" s="136">
        <v>0.2583979328165375</v>
      </c>
      <c r="L31" s="136">
        <v>0.23886325588991872</v>
      </c>
      <c r="M31" s="136">
        <v>0.29973772948669913</v>
      </c>
      <c r="N31" s="136">
        <v>6.6688896298766245E-2</v>
      </c>
      <c r="O31" s="136">
        <v>0.334208641680592</v>
      </c>
      <c r="P31" s="136">
        <v>0.3314486254630532</v>
      </c>
      <c r="Q31" s="136">
        <v>0.3505082369435682</v>
      </c>
      <c r="R31" s="136">
        <v>0.22168033695411216</v>
      </c>
    </row>
    <row r="32" spans="1:18" ht="15" customHeight="1">
      <c r="A32" s="59" t="s">
        <v>320</v>
      </c>
      <c r="B32" s="138">
        <v>0.31016428273323976</v>
      </c>
      <c r="C32" s="138">
        <v>0.34668847097301719</v>
      </c>
      <c r="D32" s="138">
        <v>0.38537767011671437</v>
      </c>
      <c r="E32" s="138">
        <v>0.82443046002244003</v>
      </c>
      <c r="F32" s="138">
        <v>0.13399693721286371</v>
      </c>
      <c r="G32" s="138">
        <v>0.11908306043465318</v>
      </c>
      <c r="H32" s="138">
        <v>0.39647577092511016</v>
      </c>
      <c r="I32" s="138">
        <v>0.25179667418559509</v>
      </c>
      <c r="J32" s="138">
        <v>0.2763957987838585</v>
      </c>
      <c r="K32" s="138">
        <v>0.18711574445335472</v>
      </c>
      <c r="L32" s="138">
        <v>0.12453554366910294</v>
      </c>
      <c r="M32" s="138">
        <v>0.11240164855751218</v>
      </c>
      <c r="N32" s="138">
        <v>0.10003334444814939</v>
      </c>
      <c r="O32" s="138">
        <v>0.56497175141242939</v>
      </c>
      <c r="P32" s="138">
        <v>9.7484889842074471E-2</v>
      </c>
      <c r="Q32" s="138">
        <v>0.28040658955485454</v>
      </c>
      <c r="R32" s="138">
        <v>0.11084016847705608</v>
      </c>
    </row>
    <row r="33" spans="1:18" ht="15" customHeight="1">
      <c r="A33" s="406" t="s">
        <v>321</v>
      </c>
      <c r="B33" s="136">
        <v>1.1861175399324657</v>
      </c>
      <c r="C33" s="136">
        <v>1.9329517579721993</v>
      </c>
      <c r="D33" s="136">
        <v>0.77809586728327085</v>
      </c>
      <c r="E33" s="136">
        <v>2.2098638957997951</v>
      </c>
      <c r="F33" s="136">
        <v>0.65084226646248089</v>
      </c>
      <c r="G33" s="136">
        <v>0.5656445370646026</v>
      </c>
      <c r="H33" s="136">
        <v>1.4390602055800295</v>
      </c>
      <c r="I33" s="136">
        <v>0.48785605623459055</v>
      </c>
      <c r="J33" s="136">
        <v>0.66334991708126034</v>
      </c>
      <c r="K33" s="136">
        <v>0.63262942172324688</v>
      </c>
      <c r="L33" s="136">
        <v>1.3596831489118453</v>
      </c>
      <c r="M33" s="136">
        <v>0.61196453103534409</v>
      </c>
      <c r="N33" s="136">
        <v>1.6005335111703902</v>
      </c>
      <c r="O33" s="136">
        <v>0.74003342086416812</v>
      </c>
      <c r="P33" s="136">
        <v>0.5069214271787873</v>
      </c>
      <c r="Q33" s="136">
        <v>0.52576235541535232</v>
      </c>
      <c r="R33" s="136">
        <v>0.46552870760363552</v>
      </c>
    </row>
    <row r="34" spans="1:18" ht="15" customHeight="1">
      <c r="A34" s="59" t="s">
        <v>322</v>
      </c>
      <c r="B34" s="138">
        <v>0.44153355844747127</v>
      </c>
      <c r="C34" s="138">
        <v>0.32379394930498773</v>
      </c>
      <c r="D34" s="138">
        <v>0.81479850253248187</v>
      </c>
      <c r="E34" s="138">
        <v>0.30733206497877946</v>
      </c>
      <c r="F34" s="138">
        <v>0.42113323124042878</v>
      </c>
      <c r="G34" s="138">
        <v>0.26793688597796961</v>
      </c>
      <c r="H34" s="138">
        <v>0.20558002936857561</v>
      </c>
      <c r="I34" s="138">
        <v>0.41441535959712533</v>
      </c>
      <c r="J34" s="138">
        <v>0.71862907683803212</v>
      </c>
      <c r="K34" s="138">
        <v>0.30294930054352665</v>
      </c>
      <c r="L34" s="138">
        <v>0.32869217263484546</v>
      </c>
      <c r="M34" s="138">
        <v>0.31222680154864496</v>
      </c>
      <c r="N34" s="138">
        <v>0.26675558519506498</v>
      </c>
      <c r="O34" s="138">
        <v>0.48539826529800273</v>
      </c>
      <c r="P34" s="138">
        <v>1.2868005459153831</v>
      </c>
      <c r="Q34" s="138">
        <v>0.3505082369435682</v>
      </c>
      <c r="R34" s="138">
        <v>0.99756151629350476</v>
      </c>
    </row>
    <row r="35" spans="1:18" ht="15" customHeight="1">
      <c r="A35" s="406" t="s">
        <v>323</v>
      </c>
      <c r="B35" s="136">
        <v>0.19017718253215463</v>
      </c>
      <c r="C35" s="136">
        <v>0.22240392477514309</v>
      </c>
      <c r="D35" s="136">
        <v>0.39271819716655659</v>
      </c>
      <c r="E35" s="136">
        <v>0.23903605053905069</v>
      </c>
      <c r="F35" s="136">
        <v>0.28713629402756508</v>
      </c>
      <c r="G35" s="136">
        <v>0.17862459065197975</v>
      </c>
      <c r="H35" s="136">
        <v>0.11747430249632893</v>
      </c>
      <c r="I35" s="136">
        <v>0.15212715732046372</v>
      </c>
      <c r="J35" s="136">
        <v>0.11055831951354339</v>
      </c>
      <c r="K35" s="136">
        <v>0.10692328254477412</v>
      </c>
      <c r="L35" s="136">
        <v>0.11841084480013066</v>
      </c>
      <c r="M35" s="136">
        <v>4.9956288247783184E-2</v>
      </c>
      <c r="N35" s="136">
        <v>6.6688896298766245E-2</v>
      </c>
      <c r="O35" s="136">
        <v>0.20689106389750936</v>
      </c>
      <c r="P35" s="136">
        <v>9.7484889842074471E-2</v>
      </c>
      <c r="Q35" s="136">
        <v>0.14020329477742727</v>
      </c>
      <c r="R35" s="136">
        <v>0.13300820217246731</v>
      </c>
    </row>
    <row r="36" spans="1:18" ht="15" customHeight="1">
      <c r="A36" s="59" t="s">
        <v>324</v>
      </c>
      <c r="B36" s="138">
        <v>2.4367340744394279</v>
      </c>
      <c r="C36" s="138">
        <v>2.9566639411283728</v>
      </c>
      <c r="D36" s="138">
        <v>3.2738750642296117</v>
      </c>
      <c r="E36" s="138">
        <v>2.4830479535587102</v>
      </c>
      <c r="F36" s="138">
        <v>1.7802450229709035</v>
      </c>
      <c r="G36" s="138">
        <v>3.8404286990175645</v>
      </c>
      <c r="H36" s="138">
        <v>2.1732745961820852</v>
      </c>
      <c r="I36" s="138">
        <v>1.5160258091591039</v>
      </c>
      <c r="J36" s="138">
        <v>1.9347705914870093</v>
      </c>
      <c r="K36" s="138">
        <v>2.8334669874365144</v>
      </c>
      <c r="L36" s="138">
        <v>2.3212608713404923</v>
      </c>
      <c r="M36" s="138">
        <v>1.9482952416635442</v>
      </c>
      <c r="N36" s="138">
        <v>1.8339446482160719</v>
      </c>
      <c r="O36" s="138">
        <v>1.9415930611920109</v>
      </c>
      <c r="P36" s="138">
        <v>1.7547280171573407</v>
      </c>
      <c r="Q36" s="138">
        <v>1.6473887136347702</v>
      </c>
      <c r="R36" s="138">
        <v>2.0394590999778321</v>
      </c>
    </row>
    <row r="37" spans="1:18" ht="15" customHeight="1">
      <c r="A37" s="406" t="s">
        <v>325</v>
      </c>
      <c r="B37" s="136">
        <v>0.67866221497135493</v>
      </c>
      <c r="C37" s="136">
        <v>0.42191332788225672</v>
      </c>
      <c r="D37" s="136">
        <v>1.2956030242971446</v>
      </c>
      <c r="E37" s="136">
        <v>0.60002926972047421</v>
      </c>
      <c r="F37" s="136">
        <v>0.61255742725880558</v>
      </c>
      <c r="G37" s="136">
        <v>0.20839535576064305</v>
      </c>
      <c r="H37" s="136">
        <v>0.57268722466960353</v>
      </c>
      <c r="I37" s="136">
        <v>0.38818653936945918</v>
      </c>
      <c r="J37" s="136">
        <v>1.2161415146489774</v>
      </c>
      <c r="K37" s="136">
        <v>0.35641094181591371</v>
      </c>
      <c r="L37" s="136">
        <v>0.39198072761422564</v>
      </c>
      <c r="M37" s="136">
        <v>0.42462845010615713</v>
      </c>
      <c r="N37" s="136">
        <v>0.36678892964321441</v>
      </c>
      <c r="O37" s="136">
        <v>2.4349486751014564</v>
      </c>
      <c r="P37" s="136">
        <v>0.37044258139988301</v>
      </c>
      <c r="Q37" s="136">
        <v>0.28040658955485454</v>
      </c>
      <c r="R37" s="136">
        <v>0.93105741520727103</v>
      </c>
    </row>
    <row r="38" spans="1:18" ht="15" customHeight="1">
      <c r="A38" s="59" t="s">
        <v>326</v>
      </c>
      <c r="B38" s="138">
        <v>2.5799597829798535</v>
      </c>
      <c r="C38" s="138">
        <v>2.4497138184791498</v>
      </c>
      <c r="D38" s="138">
        <v>2.5691844674447624</v>
      </c>
      <c r="E38" s="138">
        <v>2.3318210644421677</v>
      </c>
      <c r="F38" s="138">
        <v>2.3162327718223583</v>
      </c>
      <c r="G38" s="138">
        <v>2.857993450431676</v>
      </c>
      <c r="H38" s="138">
        <v>2.8193832599118944</v>
      </c>
      <c r="I38" s="138">
        <v>2.7277973036772809</v>
      </c>
      <c r="J38" s="138">
        <v>1.6583747927031509</v>
      </c>
      <c r="K38" s="138">
        <v>3.1364162879800408</v>
      </c>
      <c r="L38" s="138">
        <v>3.3359193173002328</v>
      </c>
      <c r="M38" s="138">
        <v>1.9482952416635442</v>
      </c>
      <c r="N38" s="138">
        <v>1.9006335445148383</v>
      </c>
      <c r="O38" s="138">
        <v>0.97079653059600546</v>
      </c>
      <c r="P38" s="138">
        <v>0.9163579645155</v>
      </c>
      <c r="Q38" s="138">
        <v>2.4185068349106205</v>
      </c>
      <c r="R38" s="138">
        <v>2.5936599423631126</v>
      </c>
    </row>
    <row r="39" spans="1:18" ht="15" customHeight="1">
      <c r="A39" s="406" t="s">
        <v>327</v>
      </c>
      <c r="B39" s="136">
        <v>0.82615623932921034</v>
      </c>
      <c r="C39" s="136">
        <v>1.1218315617334422</v>
      </c>
      <c r="D39" s="136">
        <v>1.2845922337223812</v>
      </c>
      <c r="E39" s="136">
        <v>0.85370018049660956</v>
      </c>
      <c r="F39" s="136">
        <v>0.7082695252679938</v>
      </c>
      <c r="G39" s="136">
        <v>0.47633224173861272</v>
      </c>
      <c r="H39" s="136">
        <v>0.52863436123348018</v>
      </c>
      <c r="I39" s="136">
        <v>0.58752557309972198</v>
      </c>
      <c r="J39" s="136">
        <v>0.16583747927031509</v>
      </c>
      <c r="K39" s="136">
        <v>0.59698832754165554</v>
      </c>
      <c r="L39" s="136">
        <v>0.83500061246988699</v>
      </c>
      <c r="M39" s="136">
        <v>0.63694267515923575</v>
      </c>
      <c r="N39" s="136">
        <v>0.26675558519506498</v>
      </c>
      <c r="O39" s="136">
        <v>0.58088644863531469</v>
      </c>
      <c r="P39" s="136">
        <v>0.48742444921037237</v>
      </c>
      <c r="Q39" s="136">
        <v>0.2103049421661409</v>
      </c>
      <c r="R39" s="136">
        <v>0.68720904455774778</v>
      </c>
    </row>
    <row r="40" spans="1:18" ht="15" customHeight="1">
      <c r="A40" s="59" t="s">
        <v>328</v>
      </c>
      <c r="B40" s="138">
        <v>0.85271464885988535</v>
      </c>
      <c r="C40" s="138">
        <v>0.8994276369582993</v>
      </c>
      <c r="D40" s="138">
        <v>0.8771929824561403</v>
      </c>
      <c r="E40" s="138">
        <v>1.9318015512951852</v>
      </c>
      <c r="F40" s="138">
        <v>0.88055130168453299</v>
      </c>
      <c r="G40" s="138">
        <v>0.68472759749925571</v>
      </c>
      <c r="H40" s="138">
        <v>1.0279001468428781</v>
      </c>
      <c r="I40" s="138">
        <v>0.53506793264438968</v>
      </c>
      <c r="J40" s="138">
        <v>0.38695411829740189</v>
      </c>
      <c r="K40" s="138">
        <v>0.81083489263120367</v>
      </c>
      <c r="L40" s="138">
        <v>0.65738434526969092</v>
      </c>
      <c r="M40" s="138">
        <v>0.57449731484950661</v>
      </c>
      <c r="N40" s="138">
        <v>0.50016672224074687</v>
      </c>
      <c r="O40" s="138">
        <v>0.68433198058406941</v>
      </c>
      <c r="P40" s="138">
        <v>0.46792747124195755</v>
      </c>
      <c r="Q40" s="138">
        <v>1.0164738871363477</v>
      </c>
      <c r="R40" s="138">
        <v>0.59853690977610285</v>
      </c>
    </row>
    <row r="41" spans="1:18" ht="15" customHeight="1">
      <c r="A41" s="406" t="s">
        <v>329</v>
      </c>
      <c r="B41" s="136">
        <v>2.1450658269150513</v>
      </c>
      <c r="C41" s="136">
        <v>2.8127555192150449</v>
      </c>
      <c r="D41" s="136">
        <v>1.816780444835939</v>
      </c>
      <c r="E41" s="136">
        <v>6.0344407044246058</v>
      </c>
      <c r="F41" s="136">
        <v>1.7993874425727412</v>
      </c>
      <c r="G41" s="136">
        <v>2.3518904435843999</v>
      </c>
      <c r="H41" s="136">
        <v>1.7033773861967694</v>
      </c>
      <c r="I41" s="136">
        <v>1.7573309552536327</v>
      </c>
      <c r="J41" s="136">
        <v>0.9397457158651189</v>
      </c>
      <c r="K41" s="136">
        <v>3.0294930054352669</v>
      </c>
      <c r="L41" s="136">
        <v>0.97995181903556405</v>
      </c>
      <c r="M41" s="136">
        <v>1.48619957537155</v>
      </c>
      <c r="N41" s="136">
        <v>1.0670223407802599</v>
      </c>
      <c r="O41" s="136">
        <v>1.2811331264422694</v>
      </c>
      <c r="P41" s="136">
        <v>0.85786703061025549</v>
      </c>
      <c r="Q41" s="136">
        <v>1.9628461268839819</v>
      </c>
      <c r="R41" s="136">
        <v>1.2857459543338505</v>
      </c>
    </row>
    <row r="42" spans="1:18" ht="15" customHeight="1" thickBot="1">
      <c r="A42" s="62" t="s">
        <v>330</v>
      </c>
      <c r="B42" s="66">
        <v>36.116591417839658</v>
      </c>
      <c r="C42" s="66">
        <v>36.791496320523301</v>
      </c>
      <c r="D42" s="66">
        <v>42.442927402187472</v>
      </c>
      <c r="E42" s="66">
        <v>49.631689350700036</v>
      </c>
      <c r="F42" s="66">
        <v>38.552833078101074</v>
      </c>
      <c r="G42" s="66">
        <v>25.096754986603152</v>
      </c>
      <c r="H42" s="66">
        <v>37.650513950073424</v>
      </c>
      <c r="I42" s="66">
        <v>23.773802654356608</v>
      </c>
      <c r="J42" s="66">
        <v>30.237700386954121</v>
      </c>
      <c r="K42" s="66">
        <v>29.109863672814758</v>
      </c>
      <c r="L42" s="66">
        <v>34.235025111265358</v>
      </c>
      <c r="M42" s="66">
        <v>38.154115149244411</v>
      </c>
      <c r="N42" s="66">
        <v>46.982327442480823</v>
      </c>
      <c r="O42" s="66">
        <v>43.319805840693881</v>
      </c>
      <c r="P42" s="66">
        <v>16.689413140963151</v>
      </c>
      <c r="Q42" s="66">
        <v>26.848930949877321</v>
      </c>
      <c r="R42" s="66">
        <v>24.407005098647751</v>
      </c>
    </row>
    <row r="43" spans="1:18" ht="4.5" customHeight="1">
      <c r="A43" s="769"/>
      <c r="B43" s="433"/>
      <c r="C43" s="433"/>
      <c r="D43" s="433"/>
      <c r="E43" s="433"/>
      <c r="F43" s="433"/>
      <c r="G43" s="433"/>
      <c r="H43" s="433"/>
      <c r="I43" s="433"/>
      <c r="J43" s="433"/>
      <c r="K43" s="433"/>
      <c r="L43" s="433"/>
      <c r="M43" s="433"/>
      <c r="N43" s="433"/>
      <c r="O43" s="433"/>
      <c r="P43" s="433"/>
      <c r="Q43" s="433"/>
      <c r="R43" s="433"/>
    </row>
    <row r="44" spans="1:18" ht="15" customHeight="1">
      <c r="A44" s="424" t="s">
        <v>331</v>
      </c>
      <c r="B44" s="434"/>
      <c r="C44" s="434"/>
      <c r="D44" s="434"/>
      <c r="E44" s="434"/>
      <c r="F44" s="434"/>
      <c r="G44" s="434"/>
      <c r="H44" s="434"/>
      <c r="I44" s="434"/>
      <c r="J44" s="434"/>
      <c r="K44" s="434"/>
      <c r="L44" s="434"/>
      <c r="M44" s="434"/>
      <c r="N44" s="434"/>
      <c r="O44" s="434"/>
      <c r="P44" s="434"/>
      <c r="Q44" s="434"/>
      <c r="R44" s="102"/>
    </row>
    <row r="45" spans="1:18" ht="15" customHeight="1">
      <c r="A45" s="406" t="s">
        <v>332</v>
      </c>
      <c r="B45" s="136">
        <v>1.7974352164510377</v>
      </c>
      <c r="C45" s="136">
        <v>1.9950940310711367</v>
      </c>
      <c r="D45" s="136">
        <v>2.1838067973280482</v>
      </c>
      <c r="E45" s="136">
        <v>1.7171569344846089</v>
      </c>
      <c r="F45" s="136">
        <v>1.1102603369065851</v>
      </c>
      <c r="G45" s="136">
        <v>1.1908306043465318</v>
      </c>
      <c r="H45" s="136">
        <v>1.1306901615271658</v>
      </c>
      <c r="I45" s="136">
        <v>1.2065257304726433</v>
      </c>
      <c r="J45" s="136">
        <v>2.6533996683250414</v>
      </c>
      <c r="K45" s="136">
        <v>1.7909649826249665</v>
      </c>
      <c r="L45" s="136">
        <v>1.4474704993671146</v>
      </c>
      <c r="M45" s="136">
        <v>1.7110028724865742</v>
      </c>
      <c r="N45" s="136">
        <v>1.0336778926308769</v>
      </c>
      <c r="O45" s="136">
        <v>2.586138298718867</v>
      </c>
      <c r="P45" s="136">
        <v>2.8075648274517451</v>
      </c>
      <c r="Q45" s="136">
        <v>1.0515247108307046</v>
      </c>
      <c r="R45" s="136">
        <v>4.5001108401684773</v>
      </c>
    </row>
    <row r="46" spans="1:18" ht="15" customHeight="1">
      <c r="A46" s="59" t="s">
        <v>333</v>
      </c>
      <c r="B46" s="138">
        <v>2.9845012710095991</v>
      </c>
      <c r="C46" s="138">
        <v>3.3982011447260834</v>
      </c>
      <c r="D46" s="138">
        <v>3.6372311531967996</v>
      </c>
      <c r="E46" s="138">
        <v>3.7709156544221667</v>
      </c>
      <c r="F46" s="138">
        <v>2.0290964777947935</v>
      </c>
      <c r="G46" s="138">
        <v>1.6076213158678176</v>
      </c>
      <c r="H46" s="138">
        <v>1.7033773861967694</v>
      </c>
      <c r="I46" s="138">
        <v>3.3048313486859362</v>
      </c>
      <c r="J46" s="138">
        <v>1.0503040353786623</v>
      </c>
      <c r="K46" s="138">
        <v>0.97121981644836486</v>
      </c>
      <c r="L46" s="138">
        <v>3.3890000408313257</v>
      </c>
      <c r="M46" s="138">
        <v>2.7101286374422382</v>
      </c>
      <c r="N46" s="138">
        <v>3.7012337445815273</v>
      </c>
      <c r="O46" s="138">
        <v>1.527810933396992</v>
      </c>
      <c r="P46" s="138">
        <v>2.8465587833885748</v>
      </c>
      <c r="Q46" s="138">
        <v>1.7525411847178409</v>
      </c>
      <c r="R46" s="138">
        <v>1.7734426956328972</v>
      </c>
    </row>
    <row r="47" spans="1:18" ht="15" customHeight="1">
      <c r="A47" s="406" t="s">
        <v>334</v>
      </c>
      <c r="B47" s="136">
        <v>11.200060704936069</v>
      </c>
      <c r="C47" s="136">
        <v>13.314799672935404</v>
      </c>
      <c r="D47" s="136">
        <v>10.144608382881891</v>
      </c>
      <c r="E47" s="136">
        <v>6.6588614078735553</v>
      </c>
      <c r="F47" s="136">
        <v>4.9387442572741191</v>
      </c>
      <c r="G47" s="136">
        <v>8.8716880023816618</v>
      </c>
      <c r="H47" s="136">
        <v>9.3538913362701912</v>
      </c>
      <c r="I47" s="136">
        <v>10.035146619105074</v>
      </c>
      <c r="J47" s="136">
        <v>11.276948590381426</v>
      </c>
      <c r="K47" s="136">
        <v>21.634144168225962</v>
      </c>
      <c r="L47" s="136">
        <v>10.307868196480339</v>
      </c>
      <c r="M47" s="136">
        <v>6.0447108779817658</v>
      </c>
      <c r="N47" s="136">
        <v>6.4688229409803277</v>
      </c>
      <c r="O47" s="136">
        <v>15.485000397867429</v>
      </c>
      <c r="P47" s="136">
        <v>19.613959836225387</v>
      </c>
      <c r="Q47" s="136">
        <v>10.515247108307046</v>
      </c>
      <c r="R47" s="136">
        <v>15.495455553092441</v>
      </c>
    </row>
    <row r="48" spans="1:18" ht="15" customHeight="1">
      <c r="A48" s="59" t="s">
        <v>335</v>
      </c>
      <c r="B48" s="138">
        <v>0.86267405243388851</v>
      </c>
      <c r="C48" s="138">
        <v>0.97465249386753883</v>
      </c>
      <c r="D48" s="138">
        <v>0.80378771195771859</v>
      </c>
      <c r="E48" s="138">
        <v>0.75613444558271137</v>
      </c>
      <c r="F48" s="138">
        <v>1.5313935681470139</v>
      </c>
      <c r="G48" s="138">
        <v>1.4885382554331645</v>
      </c>
      <c r="H48" s="138">
        <v>0.60205580029368577</v>
      </c>
      <c r="I48" s="138">
        <v>0.94948329224151495</v>
      </c>
      <c r="J48" s="138">
        <v>0.22111663902708678</v>
      </c>
      <c r="K48" s="138">
        <v>0.6504499688140426</v>
      </c>
      <c r="L48" s="138">
        <v>0.96566085500796217</v>
      </c>
      <c r="M48" s="138">
        <v>0.78681153990258523</v>
      </c>
      <c r="N48" s="138">
        <v>1.1003667889296431</v>
      </c>
      <c r="O48" s="138">
        <v>0.30237924723482135</v>
      </c>
      <c r="P48" s="138">
        <v>0.21446675765256387</v>
      </c>
      <c r="Q48" s="138">
        <v>0.80616894497020675</v>
      </c>
      <c r="R48" s="138">
        <v>1.7069385945466637</v>
      </c>
    </row>
    <row r="49" spans="1:18" ht="15" customHeight="1">
      <c r="A49" s="406" t="s">
        <v>336</v>
      </c>
      <c r="B49" s="136">
        <v>4.6932503699207038</v>
      </c>
      <c r="C49" s="136">
        <v>4.4709730171708912</v>
      </c>
      <c r="D49" s="136">
        <v>4.5658078250018352</v>
      </c>
      <c r="E49" s="136">
        <v>2.0098541392263036</v>
      </c>
      <c r="F49" s="136">
        <v>2.641653905053599</v>
      </c>
      <c r="G49" s="136">
        <v>9.0205418279249763</v>
      </c>
      <c r="H49" s="136">
        <v>5.0220264317180616</v>
      </c>
      <c r="I49" s="136">
        <v>5.0464250118029694</v>
      </c>
      <c r="J49" s="136">
        <v>2.8745163073521285</v>
      </c>
      <c r="K49" s="136">
        <v>3.4215450414327719</v>
      </c>
      <c r="L49" s="136">
        <v>4.767057286350088</v>
      </c>
      <c r="M49" s="136">
        <v>4.183839140751842</v>
      </c>
      <c r="N49" s="136">
        <v>4.4014671557185725</v>
      </c>
      <c r="O49" s="136">
        <v>7.6310973183735182</v>
      </c>
      <c r="P49" s="136">
        <v>7.2138818483135108</v>
      </c>
      <c r="Q49" s="136">
        <v>6.1689449702068</v>
      </c>
      <c r="R49" s="136">
        <v>8.5346929727333176</v>
      </c>
    </row>
    <row r="50" spans="1:18" ht="15" customHeight="1">
      <c r="A50" s="59" t="s">
        <v>337</v>
      </c>
      <c r="B50" s="138">
        <v>0.91911067268657287</v>
      </c>
      <c r="C50" s="138">
        <v>0.97465249386753883</v>
      </c>
      <c r="D50" s="138">
        <v>0.42942083241576745</v>
      </c>
      <c r="E50" s="138">
        <v>0.57075954924630468</v>
      </c>
      <c r="F50" s="138">
        <v>0.55513016845329255</v>
      </c>
      <c r="G50" s="138">
        <v>1.2206013694551952</v>
      </c>
      <c r="H50" s="138">
        <v>0.98384728340675487</v>
      </c>
      <c r="I50" s="138">
        <v>0.95997482033258141</v>
      </c>
      <c r="J50" s="138">
        <v>5.9701492537313428</v>
      </c>
      <c r="K50" s="138">
        <v>0.98904036353916069</v>
      </c>
      <c r="L50" s="138">
        <v>1.1146951941529541</v>
      </c>
      <c r="M50" s="138">
        <v>0.59947545897339827</v>
      </c>
      <c r="N50" s="138">
        <v>1.5671890630210068</v>
      </c>
      <c r="O50" s="138">
        <v>0.6525025861382987</v>
      </c>
      <c r="P50" s="138">
        <v>0.97484889842074474</v>
      </c>
      <c r="Q50" s="138">
        <v>0.49071153172099546</v>
      </c>
      <c r="R50" s="138">
        <v>1.7734426956328972</v>
      </c>
    </row>
    <row r="51" spans="1:18" ht="15" customHeight="1">
      <c r="A51" s="406" t="s">
        <v>338</v>
      </c>
      <c r="B51" s="136">
        <v>1.7979094737640855</v>
      </c>
      <c r="C51" s="136">
        <v>1.7105478331970563</v>
      </c>
      <c r="D51" s="136">
        <v>1.3469867136460398</v>
      </c>
      <c r="E51" s="136">
        <v>1.4293380164886091</v>
      </c>
      <c r="F51" s="136">
        <v>1.4165390505359876</v>
      </c>
      <c r="G51" s="136">
        <v>1.7267043763024708</v>
      </c>
      <c r="H51" s="136">
        <v>1.8942731277533038</v>
      </c>
      <c r="I51" s="136">
        <v>2.2189581912605569</v>
      </c>
      <c r="J51" s="136">
        <v>1.9347705914870093</v>
      </c>
      <c r="K51" s="136">
        <v>2.5394279604383856</v>
      </c>
      <c r="L51" s="136">
        <v>2.1334367726920092</v>
      </c>
      <c r="M51" s="136">
        <v>0.99912576495566374</v>
      </c>
      <c r="N51" s="136">
        <v>2.2674224741580526</v>
      </c>
      <c r="O51" s="136">
        <v>1.2015596403278428</v>
      </c>
      <c r="P51" s="136">
        <v>1.8717098849678302</v>
      </c>
      <c r="Q51" s="136">
        <v>2.3834560112162633</v>
      </c>
      <c r="R51" s="136">
        <v>2.128131234759477</v>
      </c>
    </row>
    <row r="52" spans="1:18" ht="15" customHeight="1">
      <c r="A52" s="59" t="s">
        <v>339</v>
      </c>
      <c r="B52" s="138">
        <v>2.9882953295139814</v>
      </c>
      <c r="C52" s="138">
        <v>3.0155355682747342</v>
      </c>
      <c r="D52" s="138">
        <v>1.7507157013873595</v>
      </c>
      <c r="E52" s="138">
        <v>1.8781403970925412</v>
      </c>
      <c r="F52" s="138">
        <v>2.0865237366003062</v>
      </c>
      <c r="G52" s="138">
        <v>5.8052991961893419</v>
      </c>
      <c r="H52" s="138">
        <v>1.8208516886930985</v>
      </c>
      <c r="I52" s="138">
        <v>6.4522897760058751</v>
      </c>
      <c r="J52" s="138">
        <v>0.60807075732448868</v>
      </c>
      <c r="K52" s="138">
        <v>3.2789806647064066</v>
      </c>
      <c r="L52" s="138">
        <v>3.4379976317831038</v>
      </c>
      <c r="M52" s="138">
        <v>4.9831397527163732</v>
      </c>
      <c r="N52" s="138">
        <v>6.3687895965321779</v>
      </c>
      <c r="O52" s="138">
        <v>0.35808068751492</v>
      </c>
      <c r="P52" s="138">
        <v>0.760382140768181</v>
      </c>
      <c r="Q52" s="138">
        <v>2.9092183666316158</v>
      </c>
      <c r="R52" s="138">
        <v>0.86455331412103753</v>
      </c>
    </row>
    <row r="53" spans="1:18" ht="15" customHeight="1">
      <c r="A53" s="406" t="s">
        <v>340</v>
      </c>
      <c r="B53" s="136">
        <v>1.2477709906286756</v>
      </c>
      <c r="C53" s="136">
        <v>0.69337694194603439</v>
      </c>
      <c r="D53" s="136">
        <v>0.63128532628642742</v>
      </c>
      <c r="E53" s="136">
        <v>0.19513146982779647</v>
      </c>
      <c r="F53" s="136">
        <v>0.57427258805513015</v>
      </c>
      <c r="G53" s="136">
        <v>0.38701994641262277</v>
      </c>
      <c r="H53" s="136">
        <v>0.30837004405286345</v>
      </c>
      <c r="I53" s="136">
        <v>2.4287887530818861</v>
      </c>
      <c r="J53" s="136">
        <v>3.2614704256495299</v>
      </c>
      <c r="K53" s="136">
        <v>0.44551367726989216</v>
      </c>
      <c r="L53" s="136">
        <v>2.52133436772692</v>
      </c>
      <c r="M53" s="136">
        <v>1.6485575121768452</v>
      </c>
      <c r="N53" s="136">
        <v>3.6012004001333779</v>
      </c>
      <c r="O53" s="136">
        <v>0.41378212779501872</v>
      </c>
      <c r="P53" s="136">
        <v>0.19496977968414894</v>
      </c>
      <c r="Q53" s="136">
        <v>0.59586400280406582</v>
      </c>
      <c r="R53" s="136">
        <v>0.3768565728219907</v>
      </c>
    </row>
    <row r="54" spans="1:18" ht="15" customHeight="1">
      <c r="A54" s="59" t="s">
        <v>341</v>
      </c>
      <c r="B54" s="138">
        <v>1.1718898205410329</v>
      </c>
      <c r="C54" s="138">
        <v>1.5208503679476697</v>
      </c>
      <c r="D54" s="138">
        <v>1.882845188284519</v>
      </c>
      <c r="E54" s="138">
        <v>0.92199619493633833</v>
      </c>
      <c r="F54" s="138">
        <v>0.7082695252679938</v>
      </c>
      <c r="G54" s="138">
        <v>2.7984519202143496</v>
      </c>
      <c r="H54" s="138">
        <v>0.82232011747430245</v>
      </c>
      <c r="I54" s="138">
        <v>1.2065257304726433</v>
      </c>
      <c r="J54" s="138">
        <v>1.1608623548922055</v>
      </c>
      <c r="K54" s="138">
        <v>0.67718078945023619</v>
      </c>
      <c r="L54" s="138">
        <v>1.0493650728839166</v>
      </c>
      <c r="M54" s="138">
        <v>0.96165854876982637</v>
      </c>
      <c r="N54" s="138">
        <v>0.70023341113704574</v>
      </c>
      <c r="O54" s="138">
        <v>0.72411872364128271</v>
      </c>
      <c r="P54" s="138">
        <v>0.40943653733671281</v>
      </c>
      <c r="Q54" s="138">
        <v>0.80616894497020675</v>
      </c>
      <c r="R54" s="138">
        <v>0.95322544890268235</v>
      </c>
    </row>
    <row r="55" spans="1:18" ht="15" customHeight="1">
      <c r="A55" s="406" t="s">
        <v>342</v>
      </c>
      <c r="B55" s="136">
        <v>4.7202830367644273</v>
      </c>
      <c r="C55" s="136">
        <v>4.0327064595257562</v>
      </c>
      <c r="D55" s="136">
        <v>4.477721500403729</v>
      </c>
      <c r="E55" s="136">
        <v>5.3124542660617591</v>
      </c>
      <c r="F55" s="136">
        <v>11.408882082695254</v>
      </c>
      <c r="G55" s="136">
        <v>4.4656147662994936</v>
      </c>
      <c r="H55" s="136">
        <v>6.1233480176211454</v>
      </c>
      <c r="I55" s="136">
        <v>4.2123485285631856</v>
      </c>
      <c r="J55" s="136">
        <v>5.804311774461028</v>
      </c>
      <c r="K55" s="136">
        <v>4.0987258308830077</v>
      </c>
      <c r="L55" s="136">
        <v>4.6302723449430401</v>
      </c>
      <c r="M55" s="136">
        <v>4.7458473835394033</v>
      </c>
      <c r="N55" s="136">
        <v>3.167722574191397</v>
      </c>
      <c r="O55" s="136">
        <v>3.9229728654412348</v>
      </c>
      <c r="P55" s="136">
        <v>4.2113472411776174</v>
      </c>
      <c r="Q55" s="136">
        <v>5.6081317910970911</v>
      </c>
      <c r="R55" s="136">
        <v>5.9410330303702059</v>
      </c>
    </row>
    <row r="56" spans="1:18" ht="15" customHeight="1">
      <c r="A56" s="59" t="s">
        <v>343</v>
      </c>
      <c r="B56" s="138">
        <v>0.33482566301172367</v>
      </c>
      <c r="C56" s="138">
        <v>0.33360588716271461</v>
      </c>
      <c r="D56" s="138">
        <v>0.31931292666813477</v>
      </c>
      <c r="E56" s="138">
        <v>0.40001951314698281</v>
      </c>
      <c r="F56" s="138">
        <v>0.32542113323124044</v>
      </c>
      <c r="G56" s="138">
        <v>0.38701994641262277</v>
      </c>
      <c r="H56" s="138">
        <v>0.30837004405286345</v>
      </c>
      <c r="I56" s="138">
        <v>0.50359334837119019</v>
      </c>
      <c r="J56" s="138">
        <v>0.16583747927031509</v>
      </c>
      <c r="K56" s="138">
        <v>0.23166711218034394</v>
      </c>
      <c r="L56" s="138">
        <v>0.33685843779347519</v>
      </c>
      <c r="M56" s="138">
        <v>0.26227051330086176</v>
      </c>
      <c r="N56" s="138">
        <v>6.6688896298766245E-2</v>
      </c>
      <c r="O56" s="138">
        <v>0.14323227500596802</v>
      </c>
      <c r="P56" s="138">
        <v>0.38993955936829788</v>
      </c>
      <c r="Q56" s="138">
        <v>0.3505082369435682</v>
      </c>
      <c r="R56" s="138">
        <v>0.50986477499445804</v>
      </c>
    </row>
    <row r="57" spans="1:18" ht="15" customHeight="1">
      <c r="A57" s="406" t="s">
        <v>344</v>
      </c>
      <c r="B57" s="136">
        <v>1.3070531547596465</v>
      </c>
      <c r="C57" s="136">
        <v>1.7890433360588716</v>
      </c>
      <c r="D57" s="136">
        <v>1.5451809439917787</v>
      </c>
      <c r="E57" s="136">
        <v>0.91223962144494852</v>
      </c>
      <c r="F57" s="136">
        <v>0.63169984686064318</v>
      </c>
      <c r="G57" s="136">
        <v>0.50610300684727594</v>
      </c>
      <c r="H57" s="136">
        <v>0.69016152716593238</v>
      </c>
      <c r="I57" s="136">
        <v>1.9986361013481613</v>
      </c>
      <c r="J57" s="136">
        <v>0.9397457158651189</v>
      </c>
      <c r="K57" s="136">
        <v>2.7710950726187291</v>
      </c>
      <c r="L57" s="136">
        <v>1.2086072434771957</v>
      </c>
      <c r="M57" s="136">
        <v>1.0615711252653928</v>
      </c>
      <c r="N57" s="136">
        <v>0.70023341113704574</v>
      </c>
      <c r="O57" s="136">
        <v>0.39786743057213336</v>
      </c>
      <c r="P57" s="136">
        <v>0.31195164749463833</v>
      </c>
      <c r="Q57" s="136">
        <v>0.66596565019277953</v>
      </c>
      <c r="R57" s="136">
        <v>0.26601640434493462</v>
      </c>
    </row>
    <row r="58" spans="1:18" ht="15" customHeight="1">
      <c r="A58" s="59" t="s">
        <v>345</v>
      </c>
      <c r="B58" s="138">
        <v>2.7744052813294382</v>
      </c>
      <c r="C58" s="138">
        <v>2.3777596075224854</v>
      </c>
      <c r="D58" s="138">
        <v>3.3069074359539012</v>
      </c>
      <c r="E58" s="138">
        <v>2.0635152934289476</v>
      </c>
      <c r="F58" s="138">
        <v>3.2924961715160794</v>
      </c>
      <c r="G58" s="138">
        <v>2.4114319738017267</v>
      </c>
      <c r="H58" s="138">
        <v>4.0381791483113068</v>
      </c>
      <c r="I58" s="138">
        <v>3.5985941352357971</v>
      </c>
      <c r="J58" s="138">
        <v>2.1558872305140961</v>
      </c>
      <c r="K58" s="138">
        <v>1.9513499064421278</v>
      </c>
      <c r="L58" s="138">
        <v>2.3661753297129557</v>
      </c>
      <c r="M58" s="138">
        <v>3.8216560509554141</v>
      </c>
      <c r="N58" s="138">
        <v>2.3007669223074361</v>
      </c>
      <c r="O58" s="138">
        <v>2.4667780695472272</v>
      </c>
      <c r="P58" s="138">
        <v>4.718268668356405</v>
      </c>
      <c r="Q58" s="138">
        <v>3.680336487907466</v>
      </c>
      <c r="R58" s="138">
        <v>3.0148525825759256</v>
      </c>
    </row>
    <row r="59" spans="1:18" ht="15" customHeight="1">
      <c r="A59" s="406" t="s">
        <v>346</v>
      </c>
      <c r="B59" s="136">
        <v>0.85745722199036312</v>
      </c>
      <c r="C59" s="136">
        <v>0.52330335241210135</v>
      </c>
      <c r="D59" s="136">
        <v>0.45144241356529397</v>
      </c>
      <c r="E59" s="136">
        <v>0.94150934191911795</v>
      </c>
      <c r="F59" s="136">
        <v>0.53598774885145484</v>
      </c>
      <c r="G59" s="136">
        <v>0.29770765108663294</v>
      </c>
      <c r="H59" s="136">
        <v>0.98384728340675487</v>
      </c>
      <c r="I59" s="136">
        <v>1.7992970676178985</v>
      </c>
      <c r="J59" s="136">
        <v>0.88446655610834712</v>
      </c>
      <c r="K59" s="136">
        <v>1.0959636460839348</v>
      </c>
      <c r="L59" s="136">
        <v>0.57368012739373642</v>
      </c>
      <c r="M59" s="136">
        <v>0.56200824278756079</v>
      </c>
      <c r="N59" s="136">
        <v>0.30010003334444812</v>
      </c>
      <c r="O59" s="136">
        <v>1.9813798042492243</v>
      </c>
      <c r="P59" s="136">
        <v>0.89686098654708524</v>
      </c>
      <c r="Q59" s="136">
        <v>0.87627059235892046</v>
      </c>
      <c r="R59" s="136">
        <v>1.9951230325870095</v>
      </c>
    </row>
    <row r="60" spans="1:18" ht="15" customHeight="1">
      <c r="A60" s="62" t="s">
        <v>347</v>
      </c>
      <c r="B60" s="66">
        <v>63.883408582160342</v>
      </c>
      <c r="C60" s="66">
        <v>63.208503679476699</v>
      </c>
      <c r="D60" s="66">
        <v>57.557072597812521</v>
      </c>
      <c r="E60" s="66">
        <v>50.368310649299964</v>
      </c>
      <c r="F60" s="66">
        <v>61.447166921898933</v>
      </c>
      <c r="G60" s="66">
        <v>74.903245013396841</v>
      </c>
      <c r="H60" s="66">
        <v>62.349486049926583</v>
      </c>
      <c r="I60" s="66">
        <v>76.226197345643399</v>
      </c>
      <c r="J60" s="66">
        <v>69.762299613045883</v>
      </c>
      <c r="K60" s="66">
        <v>70.890136327185246</v>
      </c>
      <c r="L60" s="66">
        <v>65.764974888734642</v>
      </c>
      <c r="M60" s="66">
        <v>61.845884850755581</v>
      </c>
      <c r="N60" s="66">
        <v>53.01767255751917</v>
      </c>
      <c r="O60" s="66">
        <v>56.680194159306119</v>
      </c>
      <c r="P60" s="66">
        <v>83.310586859036846</v>
      </c>
      <c r="Q60" s="66">
        <v>73.151069050122672</v>
      </c>
      <c r="R60" s="66">
        <v>75.592994901352256</v>
      </c>
    </row>
    <row r="61" spans="1:18" ht="4.5" customHeight="1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6"/>
      <c r="M61" s="436"/>
      <c r="N61" s="436"/>
      <c r="O61" s="436"/>
      <c r="P61" s="436"/>
      <c r="Q61" s="436"/>
      <c r="R61" s="436"/>
    </row>
    <row r="62" spans="1:18" ht="15" customHeight="1">
      <c r="A62" s="62" t="s">
        <v>348</v>
      </c>
      <c r="B62" s="65">
        <v>100</v>
      </c>
      <c r="C62" s="65">
        <v>100</v>
      </c>
      <c r="D62" s="65">
        <v>100</v>
      </c>
      <c r="E62" s="65">
        <v>100</v>
      </c>
      <c r="F62" s="65">
        <v>100</v>
      </c>
      <c r="G62" s="65">
        <v>100</v>
      </c>
      <c r="H62" s="65">
        <v>100</v>
      </c>
      <c r="I62" s="65">
        <v>100</v>
      </c>
      <c r="J62" s="65">
        <v>100</v>
      </c>
      <c r="K62" s="65">
        <v>100</v>
      </c>
      <c r="L62" s="65">
        <v>100</v>
      </c>
      <c r="M62" s="65">
        <v>100</v>
      </c>
      <c r="N62" s="65">
        <v>100</v>
      </c>
      <c r="O62" s="65">
        <v>100</v>
      </c>
      <c r="P62" s="65">
        <v>100</v>
      </c>
      <c r="Q62" s="65">
        <v>100</v>
      </c>
      <c r="R62" s="65">
        <v>100</v>
      </c>
    </row>
    <row r="63" spans="1:18">
      <c r="A63" s="437"/>
      <c r="B63" s="437"/>
      <c r="C63" s="437"/>
      <c r="D63" s="437"/>
      <c r="E63" s="437"/>
      <c r="F63" s="437"/>
      <c r="G63" s="437"/>
      <c r="H63" s="437"/>
      <c r="I63" s="437"/>
      <c r="J63" s="437"/>
      <c r="K63" s="437"/>
      <c r="L63" s="437"/>
      <c r="M63" s="437"/>
      <c r="N63" s="437"/>
      <c r="O63" s="437"/>
      <c r="P63" s="437"/>
      <c r="Q63" s="437"/>
      <c r="R63" s="437"/>
    </row>
    <row r="64" spans="1:18">
      <c r="A64" s="770" t="s">
        <v>545</v>
      </c>
      <c r="B64" s="771"/>
      <c r="C64" s="771"/>
      <c r="D64" s="771"/>
      <c r="E64" s="771"/>
      <c r="F64" s="771"/>
      <c r="G64" s="772"/>
      <c r="H64" s="773"/>
      <c r="I64" s="773"/>
      <c r="J64" s="773"/>
      <c r="K64" s="773"/>
      <c r="L64" s="773"/>
      <c r="M64" s="773"/>
      <c r="N64" s="437"/>
      <c r="O64" s="437"/>
      <c r="P64" s="437"/>
      <c r="Q64" s="437"/>
      <c r="R64" s="437"/>
    </row>
    <row r="65" spans="1:18">
      <c r="A65" s="771" t="s">
        <v>546</v>
      </c>
      <c r="B65" s="771"/>
      <c r="C65" s="771"/>
      <c r="D65" s="771"/>
      <c r="E65" s="771"/>
      <c r="F65" s="771"/>
      <c r="G65" s="772"/>
      <c r="H65" s="773"/>
      <c r="I65" s="773"/>
      <c r="J65" s="773"/>
      <c r="K65" s="773"/>
      <c r="L65" s="773"/>
      <c r="M65" s="773"/>
      <c r="N65" s="437"/>
      <c r="O65" s="437"/>
      <c r="P65" s="437"/>
      <c r="Q65" s="437"/>
      <c r="R65" s="437"/>
    </row>
    <row r="66" spans="1:18">
      <c r="A66" s="771" t="s">
        <v>547</v>
      </c>
      <c r="B66" s="771"/>
      <c r="C66" s="771"/>
      <c r="D66" s="771"/>
      <c r="E66" s="771"/>
      <c r="F66" s="771"/>
      <c r="G66" s="772"/>
      <c r="H66" s="773"/>
      <c r="I66" s="773"/>
      <c r="J66" s="773"/>
      <c r="K66" s="773"/>
      <c r="L66" s="773"/>
      <c r="M66" s="773"/>
      <c r="N66" s="437"/>
      <c r="O66" s="437"/>
      <c r="P66" s="437"/>
      <c r="Q66" s="437"/>
      <c r="R66" s="437"/>
    </row>
    <row r="67" spans="1:18">
      <c r="C67" s="437"/>
      <c r="D67" s="437"/>
      <c r="E67" s="437"/>
      <c r="F67" s="437"/>
      <c r="G67" s="437"/>
      <c r="H67" s="437"/>
      <c r="I67" s="437"/>
      <c r="J67" s="437"/>
      <c r="K67" s="437"/>
      <c r="L67" s="437"/>
      <c r="M67" s="437"/>
      <c r="N67" s="437"/>
      <c r="O67" s="437"/>
      <c r="P67" s="437"/>
      <c r="Q67" s="437"/>
      <c r="R67" s="437"/>
    </row>
    <row r="68" spans="1:18">
      <c r="C68" s="437"/>
      <c r="D68" s="437"/>
      <c r="E68" s="437"/>
      <c r="F68" s="437"/>
      <c r="G68" s="437"/>
      <c r="H68" s="437"/>
      <c r="I68" s="437"/>
      <c r="J68" s="437"/>
      <c r="K68" s="437"/>
      <c r="L68" s="437"/>
      <c r="M68" s="437"/>
      <c r="N68" s="437"/>
      <c r="O68" s="437"/>
      <c r="P68" s="437"/>
      <c r="Q68" s="437"/>
      <c r="R68" s="437"/>
    </row>
    <row r="69" spans="1:18">
      <c r="A69" s="624" t="s">
        <v>532</v>
      </c>
      <c r="B69" s="631"/>
      <c r="C69" s="774"/>
      <c r="D69" s="774"/>
      <c r="E69" s="774"/>
      <c r="F69" s="437"/>
      <c r="G69" s="437"/>
      <c r="H69" s="437"/>
      <c r="I69" s="437"/>
      <c r="J69" s="437"/>
      <c r="K69" s="437"/>
      <c r="L69" s="437"/>
      <c r="M69" s="437"/>
      <c r="N69" s="437"/>
      <c r="O69" s="437"/>
      <c r="P69" s="437"/>
      <c r="Q69" s="437"/>
      <c r="R69" s="437"/>
    </row>
  </sheetData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fitToHeight="2" orientation="portrait" r:id="rId1"/>
  <headerFooter alignWithMargins="0">
    <oddHeader>&amp;C-43-</oddHeader>
    <oddFooter>&amp;CStatistische Ämter des Bundes und der Länder, Internationale Bildungsindikatoren, 2017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zoomScaleNormal="100" workbookViewId="0">
      <pane xSplit="2" ySplit="8" topLeftCell="C9" activePane="bottomRight" state="frozen"/>
      <selection activeCell="C26" sqref="C26"/>
      <selection pane="topRight" activeCell="C26" sqref="C26"/>
      <selection pane="bottomLeft" activeCell="C26" sqref="C26"/>
      <selection pane="bottomRight"/>
    </sheetView>
  </sheetViews>
  <sheetFormatPr baseColWidth="10" defaultColWidth="11.42578125" defaultRowHeight="12.75"/>
  <cols>
    <col min="1" max="1" width="24" style="74" customWidth="1"/>
    <col min="2" max="2" width="12" style="74" customWidth="1"/>
    <col min="3" max="3" width="10.7109375" style="74" customWidth="1"/>
    <col min="4" max="5" width="11.7109375" style="74" customWidth="1"/>
    <col min="6" max="7" width="10.7109375" style="74" customWidth="1"/>
    <col min="8" max="8" width="11.85546875" style="74" customWidth="1"/>
    <col min="9" max="9" width="11.7109375" style="74" customWidth="1"/>
    <col min="10" max="10" width="10.7109375" style="74" customWidth="1"/>
    <col min="11" max="11" width="12.140625" style="74" customWidth="1"/>
    <col min="12" max="16384" width="11.42578125" style="75"/>
  </cols>
  <sheetData>
    <row r="1" spans="1:11">
      <c r="A1" s="569" t="s">
        <v>421</v>
      </c>
    </row>
    <row r="2" spans="1:11">
      <c r="K2" s="413"/>
    </row>
    <row r="3" spans="1:11" ht="15.75" customHeight="1">
      <c r="A3" s="22" t="s">
        <v>349</v>
      </c>
      <c r="E3" s="438"/>
      <c r="F3" s="438"/>
      <c r="G3" s="438"/>
      <c r="H3" s="438"/>
      <c r="I3" s="438"/>
      <c r="J3" s="438"/>
    </row>
    <row r="4" spans="1:11" ht="15" customHeight="1">
      <c r="A4" s="44" t="s">
        <v>350</v>
      </c>
      <c r="B4" s="439"/>
      <c r="C4" s="440"/>
      <c r="D4" s="438"/>
      <c r="E4" s="438"/>
      <c r="F4" s="438"/>
      <c r="G4" s="438"/>
      <c r="H4" s="438"/>
      <c r="I4" s="438"/>
      <c r="J4" s="438"/>
      <c r="K4" s="438"/>
    </row>
    <row r="5" spans="1:11" ht="15" customHeight="1">
      <c r="A5" s="44" t="s">
        <v>351</v>
      </c>
      <c r="B5" s="439"/>
      <c r="C5" s="440"/>
      <c r="D5" s="438"/>
      <c r="E5" s="438"/>
      <c r="F5" s="438"/>
      <c r="G5" s="438"/>
      <c r="H5" s="438"/>
      <c r="I5" s="438"/>
      <c r="J5" s="438"/>
      <c r="K5" s="438"/>
    </row>
    <row r="6" spans="1:11" ht="12.75" customHeight="1">
      <c r="A6" s="44"/>
      <c r="B6" s="439"/>
      <c r="C6" s="440"/>
      <c r="D6" s="438"/>
      <c r="E6" s="438"/>
      <c r="F6" s="438"/>
      <c r="G6" s="438"/>
      <c r="H6" s="438"/>
      <c r="I6" s="438"/>
      <c r="J6" s="438"/>
      <c r="K6" s="438"/>
    </row>
    <row r="7" spans="1:11" ht="12.75" customHeight="1">
      <c r="A7" s="441"/>
      <c r="B7" s="442"/>
      <c r="C7" s="443" t="s">
        <v>352</v>
      </c>
      <c r="D7" s="443"/>
      <c r="E7" s="443"/>
      <c r="F7" s="443"/>
      <c r="G7" s="443" t="s">
        <v>353</v>
      </c>
      <c r="H7" s="443"/>
      <c r="I7" s="443"/>
      <c r="J7" s="443"/>
      <c r="K7" s="444" t="s">
        <v>81</v>
      </c>
    </row>
    <row r="8" spans="1:11" ht="38.25" customHeight="1">
      <c r="A8" s="445" t="s">
        <v>17</v>
      </c>
      <c r="B8" s="446" t="s">
        <v>19</v>
      </c>
      <c r="C8" s="32" t="s">
        <v>354</v>
      </c>
      <c r="D8" s="32" t="s">
        <v>355</v>
      </c>
      <c r="E8" s="32" t="s">
        <v>356</v>
      </c>
      <c r="F8" s="32" t="s">
        <v>108</v>
      </c>
      <c r="G8" s="32" t="s">
        <v>357</v>
      </c>
      <c r="H8" s="32" t="s">
        <v>358</v>
      </c>
      <c r="I8" s="32" t="s">
        <v>359</v>
      </c>
      <c r="J8" s="32" t="s">
        <v>108</v>
      </c>
      <c r="K8" s="45"/>
    </row>
    <row r="9" spans="1:11" ht="15" customHeight="1">
      <c r="A9" s="835" t="s">
        <v>2</v>
      </c>
      <c r="B9" s="447" t="s">
        <v>76</v>
      </c>
      <c r="C9" s="203">
        <v>16.52525647288715</v>
      </c>
      <c r="D9" s="411">
        <v>13.285002442598929</v>
      </c>
      <c r="E9" s="411">
        <v>32.613190034196379</v>
      </c>
      <c r="F9" s="411">
        <v>62.423058133854425</v>
      </c>
      <c r="G9" s="411">
        <v>30.255007327796779</v>
      </c>
      <c r="H9" s="411">
        <v>3.7018075232046894</v>
      </c>
      <c r="I9" s="411">
        <v>3.6207132388861742</v>
      </c>
      <c r="J9" s="411">
        <v>37.576941866145582</v>
      </c>
      <c r="K9" s="448">
        <v>100</v>
      </c>
    </row>
    <row r="10" spans="1:11" ht="15" customHeight="1">
      <c r="A10" s="834"/>
      <c r="B10" s="447" t="s">
        <v>77</v>
      </c>
      <c r="C10" s="203">
        <v>12.996234788664236</v>
      </c>
      <c r="D10" s="411">
        <v>17.273939780224971</v>
      </c>
      <c r="E10" s="411">
        <v>29.299009714009177</v>
      </c>
      <c r="F10" s="411">
        <v>59.568712156085134</v>
      </c>
      <c r="G10" s="411">
        <v>30.861513402499913</v>
      </c>
      <c r="H10" s="411">
        <v>3.648359949482431</v>
      </c>
      <c r="I10" s="411">
        <v>5.921178428525903</v>
      </c>
      <c r="J10" s="411">
        <v>40.431287843914873</v>
      </c>
      <c r="K10" s="448">
        <v>100</v>
      </c>
    </row>
    <row r="11" spans="1:11" ht="15" customHeight="1">
      <c r="A11" s="834"/>
      <c r="B11" s="447" t="s">
        <v>165</v>
      </c>
      <c r="C11" s="203">
        <v>14.926702331926393</v>
      </c>
      <c r="D11" s="411">
        <v>15.091023387686503</v>
      </c>
      <c r="E11" s="411">
        <v>31.112165958920805</v>
      </c>
      <c r="F11" s="411">
        <v>61.130105499035658</v>
      </c>
      <c r="G11" s="411">
        <v>30.52993273207008</v>
      </c>
      <c r="H11" s="411">
        <v>3.6777126337981794</v>
      </c>
      <c r="I11" s="411">
        <v>4.662462955598035</v>
      </c>
      <c r="J11" s="411">
        <v>38.869894500964335</v>
      </c>
      <c r="K11" s="448">
        <v>100</v>
      </c>
    </row>
    <row r="12" spans="1:11" ht="15" customHeight="1">
      <c r="A12" s="836" t="s">
        <v>1</v>
      </c>
      <c r="B12" s="449" t="s">
        <v>76</v>
      </c>
      <c r="C12" s="204">
        <v>15.188225482237067</v>
      </c>
      <c r="D12" s="450">
        <v>11.304994258091837</v>
      </c>
      <c r="E12" s="450">
        <v>32.179465604953016</v>
      </c>
      <c r="F12" s="450">
        <v>58.672870269860432</v>
      </c>
      <c r="G12" s="450">
        <v>35.70172405184546</v>
      </c>
      <c r="H12" s="450">
        <v>2.030102022889964</v>
      </c>
      <c r="I12" s="450">
        <v>3.5960433537181853</v>
      </c>
      <c r="J12" s="450">
        <v>41.327129730139568</v>
      </c>
      <c r="K12" s="451">
        <v>100</v>
      </c>
    </row>
    <row r="13" spans="1:11" ht="15" customHeight="1">
      <c r="A13" s="834"/>
      <c r="B13" s="449" t="s">
        <v>77</v>
      </c>
      <c r="C13" s="204">
        <v>13.880977036967836</v>
      </c>
      <c r="D13" s="450">
        <v>13.819559423032194</v>
      </c>
      <c r="E13" s="450">
        <v>28.732312621617805</v>
      </c>
      <c r="F13" s="450">
        <v>56.432252794103896</v>
      </c>
      <c r="G13" s="450">
        <v>36.530560728901861</v>
      </c>
      <c r="H13" s="450">
        <v>1.6161379252772237</v>
      </c>
      <c r="I13" s="450">
        <v>5.4212473142216551</v>
      </c>
      <c r="J13" s="450">
        <v>43.567747205896097</v>
      </c>
      <c r="K13" s="451">
        <v>100</v>
      </c>
    </row>
    <row r="14" spans="1:11" ht="15" customHeight="1">
      <c r="A14" s="834"/>
      <c r="B14" s="449" t="s">
        <v>165</v>
      </c>
      <c r="C14" s="204">
        <v>14.55818859190725</v>
      </c>
      <c r="D14" s="450">
        <v>12.516848313923242</v>
      </c>
      <c r="E14" s="450">
        <v>30.518271858741436</v>
      </c>
      <c r="F14" s="450">
        <v>57.592925576195562</v>
      </c>
      <c r="G14" s="450">
        <v>36.100655922703233</v>
      </c>
      <c r="H14" s="450">
        <v>1.8304908738898313</v>
      </c>
      <c r="I14" s="450">
        <v>4.4757360330231739</v>
      </c>
      <c r="J14" s="450">
        <v>42.407074423804438</v>
      </c>
      <c r="K14" s="451">
        <v>100</v>
      </c>
    </row>
    <row r="15" spans="1:11" ht="15" customHeight="1">
      <c r="A15" s="835" t="s">
        <v>3</v>
      </c>
      <c r="B15" s="447" t="s">
        <v>76</v>
      </c>
      <c r="C15" s="203">
        <v>13.156749840051182</v>
      </c>
      <c r="D15" s="411">
        <v>13.756451268927277</v>
      </c>
      <c r="E15" s="411">
        <v>40.211558967796968</v>
      </c>
      <c r="F15" s="411">
        <v>67.125613137129449</v>
      </c>
      <c r="G15" s="411">
        <v>18.960972488803581</v>
      </c>
      <c r="H15" s="411">
        <v>7.6238003838771595</v>
      </c>
      <c r="I15" s="411">
        <v>6.2896139901898049</v>
      </c>
      <c r="J15" s="411">
        <v>32.874386862870544</v>
      </c>
      <c r="K15" s="448">
        <v>100</v>
      </c>
    </row>
    <row r="16" spans="1:11" ht="15" customHeight="1">
      <c r="A16" s="834"/>
      <c r="B16" s="447" t="s">
        <v>77</v>
      </c>
      <c r="C16" s="203">
        <v>11.359723061112263</v>
      </c>
      <c r="D16" s="411">
        <v>15.138784966689805</v>
      </c>
      <c r="E16" s="411">
        <v>38.734483038394622</v>
      </c>
      <c r="F16" s="411">
        <v>65.232991066196689</v>
      </c>
      <c r="G16" s="411">
        <v>20.116833593264037</v>
      </c>
      <c r="H16" s="411">
        <v>4.707600494018588</v>
      </c>
      <c r="I16" s="411">
        <v>9.9461808216214269</v>
      </c>
      <c r="J16" s="411">
        <v>34.767008933803311</v>
      </c>
      <c r="K16" s="448">
        <v>100</v>
      </c>
    </row>
    <row r="17" spans="1:11" ht="15" customHeight="1">
      <c r="A17" s="834"/>
      <c r="B17" s="447" t="s">
        <v>165</v>
      </c>
      <c r="C17" s="203">
        <v>12.283370004470665</v>
      </c>
      <c r="D17" s="411">
        <v>14.42885068857</v>
      </c>
      <c r="E17" s="411">
        <v>39.493061703936817</v>
      </c>
      <c r="F17" s="411">
        <v>66.205282396977481</v>
      </c>
      <c r="G17" s="411">
        <v>19.522340173742297</v>
      </c>
      <c r="H17" s="411">
        <v>6.205457717155956</v>
      </c>
      <c r="I17" s="411">
        <v>8.0664814116780779</v>
      </c>
      <c r="J17" s="411">
        <v>33.794717603022519</v>
      </c>
      <c r="K17" s="448">
        <v>100</v>
      </c>
    </row>
    <row r="18" spans="1:11" ht="15" customHeight="1">
      <c r="A18" s="836" t="s">
        <v>4</v>
      </c>
      <c r="B18" s="449" t="s">
        <v>76</v>
      </c>
      <c r="C18" s="204">
        <v>24.295389608099054</v>
      </c>
      <c r="D18" s="450" t="s">
        <v>35</v>
      </c>
      <c r="E18" s="450">
        <v>32.149282161628278</v>
      </c>
      <c r="F18" s="450">
        <v>60.958058485308122</v>
      </c>
      <c r="G18" s="450">
        <v>25.085540936188227</v>
      </c>
      <c r="H18" s="450">
        <v>8.9720977812268519</v>
      </c>
      <c r="I18" s="450" t="s">
        <v>35</v>
      </c>
      <c r="J18" s="450">
        <v>39.041941514691878</v>
      </c>
      <c r="K18" s="451">
        <v>100</v>
      </c>
    </row>
    <row r="19" spans="1:11" ht="15" customHeight="1">
      <c r="A19" s="834"/>
      <c r="B19" s="449" t="s">
        <v>77</v>
      </c>
      <c r="C19" s="204">
        <v>18.073714839961202</v>
      </c>
      <c r="D19" s="450">
        <v>14.711930164888457</v>
      </c>
      <c r="E19" s="450">
        <v>28.607177497575169</v>
      </c>
      <c r="F19" s="450">
        <v>61.390882638215331</v>
      </c>
      <c r="G19" s="450">
        <v>27.379243452958292</v>
      </c>
      <c r="H19" s="450" t="s">
        <v>35</v>
      </c>
      <c r="I19" s="450" t="s">
        <v>35</v>
      </c>
      <c r="J19" s="450">
        <v>38.609117361784669</v>
      </c>
      <c r="K19" s="451">
        <v>100</v>
      </c>
    </row>
    <row r="20" spans="1:11" ht="15" customHeight="1">
      <c r="A20" s="834"/>
      <c r="B20" s="449" t="s">
        <v>165</v>
      </c>
      <c r="C20" s="204">
        <v>21.331571945902002</v>
      </c>
      <c r="D20" s="450">
        <v>9.3701500258665291</v>
      </c>
      <c r="E20" s="450">
        <v>30.461532776587099</v>
      </c>
      <c r="F20" s="450">
        <v>61.164178552952478</v>
      </c>
      <c r="G20" s="450">
        <v>26.179698470179591</v>
      </c>
      <c r="H20" s="450">
        <v>6.2800236493976795</v>
      </c>
      <c r="I20" s="450">
        <v>6.3770231320671051</v>
      </c>
      <c r="J20" s="450">
        <v>38.835821447047522</v>
      </c>
      <c r="K20" s="451">
        <v>100</v>
      </c>
    </row>
    <row r="21" spans="1:11" ht="15" customHeight="1">
      <c r="A21" s="835" t="s">
        <v>5</v>
      </c>
      <c r="B21" s="447" t="s">
        <v>76</v>
      </c>
      <c r="C21" s="203">
        <v>21.157131915395038</v>
      </c>
      <c r="D21" s="411">
        <v>21.920108407470689</v>
      </c>
      <c r="E21" s="411">
        <v>36.077888411005716</v>
      </c>
      <c r="F21" s="411">
        <v>79.155128733871436</v>
      </c>
      <c r="G21" s="411">
        <v>16.806103811936605</v>
      </c>
      <c r="H21" s="411" t="s">
        <v>35</v>
      </c>
      <c r="I21" s="411" t="s">
        <v>35</v>
      </c>
      <c r="J21" s="411">
        <v>20.844871266128557</v>
      </c>
      <c r="K21" s="448">
        <v>100</v>
      </c>
    </row>
    <row r="22" spans="1:11" ht="15" customHeight="1">
      <c r="A22" s="834"/>
      <c r="B22" s="447" t="s">
        <v>77</v>
      </c>
      <c r="C22" s="203" t="s">
        <v>35</v>
      </c>
      <c r="D22" s="411" t="s">
        <v>35</v>
      </c>
      <c r="E22" s="411">
        <v>29.513826134104466</v>
      </c>
      <c r="F22" s="411">
        <v>53.742996566058196</v>
      </c>
      <c r="G22" s="411">
        <v>24.2544731610338</v>
      </c>
      <c r="H22" s="411" t="s">
        <v>35</v>
      </c>
      <c r="I22" s="411">
        <v>19.754202060365078</v>
      </c>
      <c r="J22" s="411">
        <v>46.257003433941797</v>
      </c>
      <c r="K22" s="448">
        <v>100</v>
      </c>
    </row>
    <row r="23" spans="1:11" ht="15" customHeight="1">
      <c r="A23" s="834"/>
      <c r="B23" s="447" t="s">
        <v>165</v>
      </c>
      <c r="C23" s="203">
        <v>16.441602285269102</v>
      </c>
      <c r="D23" s="411">
        <v>18.175030838148412</v>
      </c>
      <c r="E23" s="411">
        <v>33.125040576511076</v>
      </c>
      <c r="F23" s="411">
        <v>67.744919820814133</v>
      </c>
      <c r="G23" s="411">
        <v>20.150295397000587</v>
      </c>
      <c r="H23" s="411" t="s">
        <v>35</v>
      </c>
      <c r="I23" s="411">
        <v>10.682983834317989</v>
      </c>
      <c r="J23" s="411">
        <v>32.255080179185875</v>
      </c>
      <c r="K23" s="448">
        <v>100</v>
      </c>
    </row>
    <row r="24" spans="1:11" ht="15" customHeight="1">
      <c r="A24" s="836" t="s">
        <v>6</v>
      </c>
      <c r="B24" s="449" t="s">
        <v>76</v>
      </c>
      <c r="C24" s="204">
        <v>10.410550278671796</v>
      </c>
      <c r="D24" s="450">
        <v>8.7683491639846132</v>
      </c>
      <c r="E24" s="450">
        <v>33.753041840018838</v>
      </c>
      <c r="F24" s="450">
        <v>52.931941282675254</v>
      </c>
      <c r="G24" s="450">
        <v>32.800062799277811</v>
      </c>
      <c r="H24" s="450" t="s">
        <v>35</v>
      </c>
      <c r="I24" s="450">
        <v>10.118533636863177</v>
      </c>
      <c r="J24" s="450">
        <v>47.06805871732476</v>
      </c>
      <c r="K24" s="451">
        <v>100</v>
      </c>
    </row>
    <row r="25" spans="1:11" ht="15" customHeight="1">
      <c r="A25" s="834"/>
      <c r="B25" s="449" t="s">
        <v>77</v>
      </c>
      <c r="C25" s="204">
        <v>12.518087345435411</v>
      </c>
      <c r="D25" s="450">
        <v>18.001841620626145</v>
      </c>
      <c r="E25" s="450">
        <v>31.394698763483291</v>
      </c>
      <c r="F25" s="450">
        <v>61.914627729544861</v>
      </c>
      <c r="G25" s="450">
        <v>20.016114180478823</v>
      </c>
      <c r="H25" s="450" t="s">
        <v>35</v>
      </c>
      <c r="I25" s="450">
        <v>14.453433307024472</v>
      </c>
      <c r="J25" s="450">
        <v>38.085372270455146</v>
      </c>
      <c r="K25" s="451">
        <v>100</v>
      </c>
    </row>
    <row r="26" spans="1:11" ht="15" customHeight="1">
      <c r="A26" s="834"/>
      <c r="B26" s="449" t="s">
        <v>165</v>
      </c>
      <c r="C26" s="204">
        <v>11.439769341353914</v>
      </c>
      <c r="D26" s="450">
        <v>13.278934729706936</v>
      </c>
      <c r="E26" s="450">
        <v>32.600611984290794</v>
      </c>
      <c r="F26" s="450">
        <v>57.319316055351656</v>
      </c>
      <c r="G26" s="450">
        <v>26.554656943451686</v>
      </c>
      <c r="H26" s="450" t="s">
        <v>35</v>
      </c>
      <c r="I26" s="450">
        <v>12.235670170986163</v>
      </c>
      <c r="J26" s="450">
        <v>42.680683944648344</v>
      </c>
      <c r="K26" s="451">
        <v>100</v>
      </c>
    </row>
    <row r="27" spans="1:11" ht="15" customHeight="1">
      <c r="A27" s="835" t="s">
        <v>7</v>
      </c>
      <c r="B27" s="447" t="s">
        <v>76</v>
      </c>
      <c r="C27" s="203">
        <v>17.767300498753116</v>
      </c>
      <c r="D27" s="411">
        <v>13.497116583541146</v>
      </c>
      <c r="E27" s="411">
        <v>33.01083229426434</v>
      </c>
      <c r="F27" s="411">
        <v>64.275249376558591</v>
      </c>
      <c r="G27" s="411">
        <v>26.320526807980055</v>
      </c>
      <c r="H27" s="411">
        <v>5.3327618453865338</v>
      </c>
      <c r="I27" s="411">
        <v>4.0718516209476325</v>
      </c>
      <c r="J27" s="411">
        <v>35.724750623441395</v>
      </c>
      <c r="K27" s="448">
        <v>100</v>
      </c>
    </row>
    <row r="28" spans="1:11" ht="15" customHeight="1">
      <c r="A28" s="834"/>
      <c r="B28" s="447" t="s">
        <v>77</v>
      </c>
      <c r="C28" s="203">
        <v>12.698652696446015</v>
      </c>
      <c r="D28" s="411">
        <v>20.17400116872556</v>
      </c>
      <c r="E28" s="411">
        <v>34.438991299941556</v>
      </c>
      <c r="F28" s="411">
        <v>67.312871101013044</v>
      </c>
      <c r="G28" s="411">
        <v>22.389267339841687</v>
      </c>
      <c r="H28" s="411">
        <v>3.9311677856737131</v>
      </c>
      <c r="I28" s="411">
        <v>6.3662851281715973</v>
      </c>
      <c r="J28" s="411">
        <v>32.687128898986963</v>
      </c>
      <c r="K28" s="448">
        <v>100</v>
      </c>
    </row>
    <row r="29" spans="1:11" ht="15" customHeight="1">
      <c r="A29" s="834"/>
      <c r="B29" s="447" t="s">
        <v>165</v>
      </c>
      <c r="C29" s="203">
        <v>15.29353803438323</v>
      </c>
      <c r="D29" s="411">
        <v>16.756191794538331</v>
      </c>
      <c r="E29" s="411">
        <v>33.708255127665559</v>
      </c>
      <c r="F29" s="411">
        <v>65.757785494735202</v>
      </c>
      <c r="G29" s="411">
        <v>24.401764040618414</v>
      </c>
      <c r="H29" s="411">
        <v>4.6486579209293328</v>
      </c>
      <c r="I29" s="411">
        <v>5.1921914674208987</v>
      </c>
      <c r="J29" s="411">
        <v>34.242214505264798</v>
      </c>
      <c r="K29" s="448">
        <v>100</v>
      </c>
    </row>
    <row r="30" spans="1:11" ht="15" customHeight="1">
      <c r="A30" s="836" t="s">
        <v>8</v>
      </c>
      <c r="B30" s="449" t="s">
        <v>76</v>
      </c>
      <c r="C30" s="204">
        <v>26.143045877263422</v>
      </c>
      <c r="D30" s="450" t="s">
        <v>35</v>
      </c>
      <c r="E30" s="450">
        <v>16.089423101831464</v>
      </c>
      <c r="F30" s="450">
        <v>43.877418853456987</v>
      </c>
      <c r="G30" s="450">
        <v>35.831412066419709</v>
      </c>
      <c r="H30" s="450" t="s">
        <v>35</v>
      </c>
      <c r="I30" s="450">
        <v>13.506722275470818</v>
      </c>
      <c r="J30" s="450">
        <v>56.122581146543027</v>
      </c>
      <c r="K30" s="451">
        <v>100</v>
      </c>
    </row>
    <row r="31" spans="1:11" ht="15" customHeight="1">
      <c r="A31" s="834"/>
      <c r="B31" s="449" t="s">
        <v>77</v>
      </c>
      <c r="C31" s="204" t="s">
        <v>35</v>
      </c>
      <c r="D31" s="450" t="s">
        <v>35</v>
      </c>
      <c r="E31" s="450">
        <v>31.047924787892683</v>
      </c>
      <c r="F31" s="450">
        <v>57.280440265994038</v>
      </c>
      <c r="G31" s="450">
        <v>24.386608576014677</v>
      </c>
      <c r="H31" s="450" t="s">
        <v>35</v>
      </c>
      <c r="I31" s="450" t="s">
        <v>35</v>
      </c>
      <c r="J31" s="450">
        <v>42.719559734005969</v>
      </c>
      <c r="K31" s="451">
        <v>100</v>
      </c>
    </row>
    <row r="32" spans="1:11" ht="15" customHeight="1">
      <c r="A32" s="834"/>
      <c r="B32" s="449" t="s">
        <v>165</v>
      </c>
      <c r="C32" s="204">
        <v>19.471242159117192</v>
      </c>
      <c r="D32" s="450">
        <v>7.578953097573919</v>
      </c>
      <c r="E32" s="450">
        <v>23.188602996203713</v>
      </c>
      <c r="F32" s="450">
        <v>50.240158926700509</v>
      </c>
      <c r="G32" s="450">
        <v>30.397452818635784</v>
      </c>
      <c r="H32" s="450" t="s">
        <v>35</v>
      </c>
      <c r="I32" s="450">
        <v>12.646102349883662</v>
      </c>
      <c r="J32" s="450">
        <v>49.759841073299498</v>
      </c>
      <c r="K32" s="451">
        <v>100</v>
      </c>
    </row>
    <row r="33" spans="1:11" ht="15" customHeight="1">
      <c r="A33" s="835" t="s">
        <v>9</v>
      </c>
      <c r="B33" s="447" t="s">
        <v>76</v>
      </c>
      <c r="C33" s="203">
        <v>19.849320067298965</v>
      </c>
      <c r="D33" s="411">
        <v>10.875693899497195</v>
      </c>
      <c r="E33" s="411">
        <v>29.582158669263038</v>
      </c>
      <c r="F33" s="411">
        <v>60.307172636059207</v>
      </c>
      <c r="G33" s="411">
        <v>29.732967774645346</v>
      </c>
      <c r="H33" s="411">
        <v>4.8097447870749805</v>
      </c>
      <c r="I33" s="411">
        <v>5.1497918705173049</v>
      </c>
      <c r="J33" s="411">
        <v>39.692827363940793</v>
      </c>
      <c r="K33" s="448">
        <v>100</v>
      </c>
    </row>
    <row r="34" spans="1:11" ht="15" customHeight="1">
      <c r="A34" s="834"/>
      <c r="B34" s="447" t="s">
        <v>77</v>
      </c>
      <c r="C34" s="203">
        <v>15.661012695292076</v>
      </c>
      <c r="D34" s="411">
        <v>14.758887053032993</v>
      </c>
      <c r="E34" s="411">
        <v>30.78869763453454</v>
      </c>
      <c r="F34" s="411">
        <v>61.208945963092319</v>
      </c>
      <c r="G34" s="411">
        <v>24.124540745543403</v>
      </c>
      <c r="H34" s="411">
        <v>3.3927314049874862</v>
      </c>
      <c r="I34" s="411">
        <v>11.273781886376788</v>
      </c>
      <c r="J34" s="411">
        <v>38.791054036907674</v>
      </c>
      <c r="K34" s="448">
        <v>100</v>
      </c>
    </row>
    <row r="35" spans="1:11" ht="15" customHeight="1">
      <c r="A35" s="834"/>
      <c r="B35" s="447" t="s">
        <v>165</v>
      </c>
      <c r="C35" s="203">
        <v>17.835272581583371</v>
      </c>
      <c r="D35" s="411">
        <v>12.743719165785189</v>
      </c>
      <c r="E35" s="411">
        <v>30.162923674474513</v>
      </c>
      <c r="F35" s="411">
        <v>60.741244885061619</v>
      </c>
      <c r="G35" s="411">
        <v>27.035540125759173</v>
      </c>
      <c r="H35" s="411">
        <v>4.1283273292352369</v>
      </c>
      <c r="I35" s="411">
        <v>8.094887659943975</v>
      </c>
      <c r="J35" s="411">
        <v>39.258755114938374</v>
      </c>
      <c r="K35" s="448">
        <v>100</v>
      </c>
    </row>
    <row r="36" spans="1:11" ht="15" customHeight="1">
      <c r="A36" s="836" t="s">
        <v>10</v>
      </c>
      <c r="B36" s="449" t="s">
        <v>76</v>
      </c>
      <c r="C36" s="204">
        <v>17.92012020614489</v>
      </c>
      <c r="D36" s="450">
        <v>12.546246125324636</v>
      </c>
      <c r="E36" s="450">
        <v>31.225627042058633</v>
      </c>
      <c r="F36" s="450">
        <v>61.691993373528156</v>
      </c>
      <c r="G36" s="450">
        <v>27.611740637946554</v>
      </c>
      <c r="H36" s="450">
        <v>4.5879939788828503</v>
      </c>
      <c r="I36" s="450">
        <v>6.108001762014533</v>
      </c>
      <c r="J36" s="450">
        <v>38.308006626471844</v>
      </c>
      <c r="K36" s="451">
        <v>100</v>
      </c>
    </row>
    <row r="37" spans="1:11" ht="15" customHeight="1">
      <c r="A37" s="834"/>
      <c r="B37" s="449" t="s">
        <v>77</v>
      </c>
      <c r="C37" s="204">
        <v>15.251069720614149</v>
      </c>
      <c r="D37" s="450">
        <v>15.311477472942366</v>
      </c>
      <c r="E37" s="450">
        <v>34.292725899823822</v>
      </c>
      <c r="F37" s="450">
        <v>64.854958469670279</v>
      </c>
      <c r="G37" s="450">
        <v>23.102976340297005</v>
      </c>
      <c r="H37" s="450">
        <v>2.8006229549458852</v>
      </c>
      <c r="I37" s="450">
        <v>9.2415995469418597</v>
      </c>
      <c r="J37" s="450">
        <v>35.145041530329728</v>
      </c>
      <c r="K37" s="451">
        <v>100</v>
      </c>
    </row>
    <row r="38" spans="1:11" ht="15" customHeight="1">
      <c r="A38" s="834"/>
      <c r="B38" s="449" t="s">
        <v>165</v>
      </c>
      <c r="C38" s="204">
        <v>16.686886014486699</v>
      </c>
      <c r="D38" s="450">
        <v>13.824000814104359</v>
      </c>
      <c r="E38" s="450">
        <v>32.642895303998934</v>
      </c>
      <c r="F38" s="450">
        <v>63.153564068922648</v>
      </c>
      <c r="G38" s="450">
        <v>25.528350093949104</v>
      </c>
      <c r="H38" s="450">
        <v>3.7621797644185517</v>
      </c>
      <c r="I38" s="450">
        <v>7.5558333848205885</v>
      </c>
      <c r="J38" s="450">
        <v>36.846435931077352</v>
      </c>
      <c r="K38" s="451">
        <v>100</v>
      </c>
    </row>
    <row r="39" spans="1:11" ht="15" customHeight="1">
      <c r="A39" s="835" t="s">
        <v>11</v>
      </c>
      <c r="B39" s="447" t="s">
        <v>76</v>
      </c>
      <c r="C39" s="203">
        <v>16.498058121620744</v>
      </c>
      <c r="D39" s="411">
        <v>10.169819168067667</v>
      </c>
      <c r="E39" s="411">
        <v>32.512843343428358</v>
      </c>
      <c r="F39" s="411">
        <v>59.1813064184499</v>
      </c>
      <c r="G39" s="411">
        <v>32.85201305129722</v>
      </c>
      <c r="H39" s="411">
        <v>4.4232650502896691</v>
      </c>
      <c r="I39" s="411">
        <v>3.5434154799632114</v>
      </c>
      <c r="J39" s="411">
        <v>40.818693581550107</v>
      </c>
      <c r="K39" s="448">
        <v>100</v>
      </c>
    </row>
    <row r="40" spans="1:11" ht="15" customHeight="1">
      <c r="A40" s="834"/>
      <c r="B40" s="447" t="s">
        <v>77</v>
      </c>
      <c r="C40" s="203">
        <v>11.434007745440528</v>
      </c>
      <c r="D40" s="411">
        <v>17.689093367431219</v>
      </c>
      <c r="E40" s="411">
        <v>31.397177135655337</v>
      </c>
      <c r="F40" s="411">
        <v>60.520890052676336</v>
      </c>
      <c r="G40" s="411">
        <v>30.800668090130991</v>
      </c>
      <c r="H40" s="411" t="s">
        <v>35</v>
      </c>
      <c r="I40" s="411">
        <v>7.4297495885617097</v>
      </c>
      <c r="J40" s="411">
        <v>39.479109947323664</v>
      </c>
      <c r="K40" s="448">
        <v>100</v>
      </c>
    </row>
    <row r="41" spans="1:11" ht="15" customHeight="1">
      <c r="A41" s="834"/>
      <c r="B41" s="447" t="s">
        <v>165</v>
      </c>
      <c r="C41" s="203">
        <v>14.02112760354321</v>
      </c>
      <c r="D41" s="411">
        <v>13.847558056021066</v>
      </c>
      <c r="E41" s="411">
        <v>31.967321043811346</v>
      </c>
      <c r="F41" s="411">
        <v>59.836305961216176</v>
      </c>
      <c r="G41" s="411">
        <v>31.84971271247306</v>
      </c>
      <c r="H41" s="411">
        <v>2.8695834330859467</v>
      </c>
      <c r="I41" s="411">
        <v>5.4440986353842469</v>
      </c>
      <c r="J41" s="411">
        <v>40.163694038783817</v>
      </c>
      <c r="K41" s="448">
        <v>100</v>
      </c>
    </row>
    <row r="42" spans="1:11" ht="15" customHeight="1">
      <c r="A42" s="836" t="s">
        <v>12</v>
      </c>
      <c r="B42" s="449" t="s">
        <v>76</v>
      </c>
      <c r="C42" s="204" t="s">
        <v>35</v>
      </c>
      <c r="D42" s="450" t="s">
        <v>35</v>
      </c>
      <c r="E42" s="450" t="s">
        <v>35</v>
      </c>
      <c r="F42" s="450" t="s">
        <v>35</v>
      </c>
      <c r="G42" s="450" t="s">
        <v>35</v>
      </c>
      <c r="H42" s="450" t="s">
        <v>35</v>
      </c>
      <c r="I42" s="450" t="s">
        <v>35</v>
      </c>
      <c r="J42" s="450" t="s">
        <v>35</v>
      </c>
      <c r="K42" s="451" t="s">
        <v>548</v>
      </c>
    </row>
    <row r="43" spans="1:11" ht="15" customHeight="1">
      <c r="A43" s="834"/>
      <c r="B43" s="449" t="s">
        <v>77</v>
      </c>
      <c r="C43" s="204">
        <v>16.703803915327075</v>
      </c>
      <c r="D43" s="450">
        <v>13.502042548676322</v>
      </c>
      <c r="E43" s="450">
        <v>26.704334447450794</v>
      </c>
      <c r="F43" s="450">
        <v>56.912833572072799</v>
      </c>
      <c r="G43" s="450">
        <v>34.171574088811077</v>
      </c>
      <c r="H43" s="450" t="s">
        <v>35</v>
      </c>
      <c r="I43" s="450" t="s">
        <v>35</v>
      </c>
      <c r="J43" s="450">
        <v>43.087166427927201</v>
      </c>
      <c r="K43" s="451">
        <v>100</v>
      </c>
    </row>
    <row r="44" spans="1:11" ht="15" customHeight="1">
      <c r="A44" s="834"/>
      <c r="B44" s="449" t="s">
        <v>165</v>
      </c>
      <c r="C44" s="204">
        <v>17.307087439714824</v>
      </c>
      <c r="D44" s="450">
        <v>12.074072132522543</v>
      </c>
      <c r="E44" s="450">
        <v>31.669375131054728</v>
      </c>
      <c r="F44" s="450">
        <v>61.050534703292094</v>
      </c>
      <c r="G44" s="450">
        <v>29.911931222478504</v>
      </c>
      <c r="H44" s="450" t="s">
        <v>35</v>
      </c>
      <c r="I44" s="450" t="s">
        <v>35</v>
      </c>
      <c r="J44" s="450">
        <v>38.949465296707899</v>
      </c>
      <c r="K44" s="451">
        <v>100</v>
      </c>
    </row>
    <row r="45" spans="1:11" ht="15" customHeight="1">
      <c r="A45" s="835" t="s">
        <v>13</v>
      </c>
      <c r="B45" s="447" t="s">
        <v>76</v>
      </c>
      <c r="C45" s="203">
        <v>17.927464098440222</v>
      </c>
      <c r="D45" s="411">
        <v>11.251534559712216</v>
      </c>
      <c r="E45" s="411">
        <v>34.337974286013377</v>
      </c>
      <c r="F45" s="411">
        <v>63.517924609103623</v>
      </c>
      <c r="G45" s="411">
        <v>31.590517610559665</v>
      </c>
      <c r="H45" s="411" t="s">
        <v>35</v>
      </c>
      <c r="I45" s="411" t="s">
        <v>35</v>
      </c>
      <c r="J45" s="411">
        <v>36.48207539089637</v>
      </c>
      <c r="K45" s="448">
        <v>100</v>
      </c>
    </row>
    <row r="46" spans="1:11" ht="15" customHeight="1">
      <c r="A46" s="834"/>
      <c r="B46" s="447" t="s">
        <v>77</v>
      </c>
      <c r="C46" s="203">
        <v>11.568970545348495</v>
      </c>
      <c r="D46" s="411">
        <v>13.995333916593758</v>
      </c>
      <c r="E46" s="411">
        <v>42.580927384077008</v>
      </c>
      <c r="F46" s="411">
        <v>68.146203946728875</v>
      </c>
      <c r="G46" s="411">
        <v>23.117526975794693</v>
      </c>
      <c r="H46" s="411" t="s">
        <v>35</v>
      </c>
      <c r="I46" s="411">
        <v>5.7839992223194328</v>
      </c>
      <c r="J46" s="411">
        <v>31.853796053271115</v>
      </c>
      <c r="K46" s="448">
        <v>100</v>
      </c>
    </row>
    <row r="47" spans="1:11" ht="15" customHeight="1">
      <c r="A47" s="834"/>
      <c r="B47" s="447" t="s">
        <v>165</v>
      </c>
      <c r="C47" s="203">
        <v>14.781580010387213</v>
      </c>
      <c r="D47" s="411">
        <v>12.608440571681385</v>
      </c>
      <c r="E47" s="411">
        <v>38.41729663185027</v>
      </c>
      <c r="F47" s="411">
        <v>65.807317213918864</v>
      </c>
      <c r="G47" s="411">
        <v>27.39915748167811</v>
      </c>
      <c r="H47" s="411">
        <v>3.4499009367726541</v>
      </c>
      <c r="I47" s="411">
        <v>3.3436243676303685</v>
      </c>
      <c r="J47" s="411">
        <v>34.192682786081136</v>
      </c>
      <c r="K47" s="448">
        <v>100</v>
      </c>
    </row>
    <row r="48" spans="1:11" ht="15" customHeight="1">
      <c r="A48" s="836" t="s">
        <v>14</v>
      </c>
      <c r="B48" s="449" t="s">
        <v>76</v>
      </c>
      <c r="C48" s="204">
        <v>20.282684226802253</v>
      </c>
      <c r="D48" s="450" t="s">
        <v>35</v>
      </c>
      <c r="E48" s="450">
        <v>24.588434322303673</v>
      </c>
      <c r="F48" s="450">
        <v>50.486602513961401</v>
      </c>
      <c r="G48" s="450">
        <v>36.974514761792143</v>
      </c>
      <c r="H48" s="450">
        <v>9.7302312044094403</v>
      </c>
      <c r="I48" s="450" t="s">
        <v>35</v>
      </c>
      <c r="J48" s="450">
        <v>49.513397486038599</v>
      </c>
      <c r="K48" s="451">
        <v>100</v>
      </c>
    </row>
    <row r="49" spans="1:11" ht="15" customHeight="1">
      <c r="A49" s="834"/>
      <c r="B49" s="449" t="s">
        <v>77</v>
      </c>
      <c r="C49" s="204">
        <v>10.820542737019975</v>
      </c>
      <c r="D49" s="450">
        <v>14.620506527730281</v>
      </c>
      <c r="E49" s="450">
        <v>31.512140170183656</v>
      </c>
      <c r="F49" s="450">
        <v>56.953189434933918</v>
      </c>
      <c r="G49" s="450">
        <v>30.612942809438557</v>
      </c>
      <c r="H49" s="450" t="s">
        <v>35</v>
      </c>
      <c r="I49" s="450" t="s">
        <v>35</v>
      </c>
      <c r="J49" s="450">
        <v>43.046810565066075</v>
      </c>
      <c r="K49" s="451">
        <v>100</v>
      </c>
    </row>
    <row r="50" spans="1:11" ht="15" customHeight="1">
      <c r="A50" s="834"/>
      <c r="B50" s="449" t="s">
        <v>165</v>
      </c>
      <c r="C50" s="204">
        <v>15.789574238415025</v>
      </c>
      <c r="D50" s="450">
        <v>9.8917684819884784</v>
      </c>
      <c r="E50" s="450">
        <v>27.8755862938586</v>
      </c>
      <c r="F50" s="450">
        <v>53.555973749319378</v>
      </c>
      <c r="G50" s="450">
        <v>33.952981859518729</v>
      </c>
      <c r="H50" s="450">
        <v>7.140605446920703</v>
      </c>
      <c r="I50" s="450">
        <v>5.3494836792984541</v>
      </c>
      <c r="J50" s="450">
        <v>46.444026250680629</v>
      </c>
      <c r="K50" s="451">
        <v>100</v>
      </c>
    </row>
    <row r="51" spans="1:11" ht="15" customHeight="1">
      <c r="A51" s="835" t="s">
        <v>15</v>
      </c>
      <c r="B51" s="447" t="s">
        <v>76</v>
      </c>
      <c r="C51" s="203">
        <v>20.413340233649219</v>
      </c>
      <c r="D51" s="411">
        <v>10.575299697121379</v>
      </c>
      <c r="E51" s="411">
        <v>31.851462216528521</v>
      </c>
      <c r="F51" s="411">
        <v>62.840102147299113</v>
      </c>
      <c r="G51" s="411">
        <v>24.749510049292013</v>
      </c>
      <c r="H51" s="411">
        <v>5.1565721266830122</v>
      </c>
      <c r="I51" s="411">
        <v>7.252118877737149</v>
      </c>
      <c r="J51" s="411">
        <v>37.159897852700887</v>
      </c>
      <c r="K51" s="448">
        <v>100</v>
      </c>
    </row>
    <row r="52" spans="1:11" ht="15" customHeight="1">
      <c r="A52" s="834"/>
      <c r="B52" s="447" t="s">
        <v>77</v>
      </c>
      <c r="C52" s="203">
        <v>16.950661755777716</v>
      </c>
      <c r="D52" s="411">
        <v>13.534625814546484</v>
      </c>
      <c r="E52" s="411">
        <v>33.499615493584812</v>
      </c>
      <c r="F52" s="411">
        <v>63.981867486947017</v>
      </c>
      <c r="G52" s="411">
        <v>24.648884931395962</v>
      </c>
      <c r="H52" s="411" t="s">
        <v>35</v>
      </c>
      <c r="I52" s="411">
        <v>8.2668879264985637</v>
      </c>
      <c r="J52" s="411">
        <v>36.018132513052976</v>
      </c>
      <c r="K52" s="448">
        <v>100</v>
      </c>
    </row>
    <row r="53" spans="1:11" ht="15" customHeight="1">
      <c r="A53" s="834"/>
      <c r="B53" s="447" t="s">
        <v>165</v>
      </c>
      <c r="C53" s="203">
        <v>18.833497155039939</v>
      </c>
      <c r="D53" s="411">
        <v>11.923451423402968</v>
      </c>
      <c r="E53" s="411">
        <v>32.60282696274556</v>
      </c>
      <c r="F53" s="411">
        <v>63.36069848038062</v>
      </c>
      <c r="G53" s="411">
        <v>24.704774825910597</v>
      </c>
      <c r="H53" s="411">
        <v>4.2192165169197819</v>
      </c>
      <c r="I53" s="411">
        <v>7.7148487071929273</v>
      </c>
      <c r="J53" s="411">
        <v>36.639301519619373</v>
      </c>
      <c r="K53" s="448">
        <v>100</v>
      </c>
    </row>
    <row r="54" spans="1:11" ht="15" customHeight="1">
      <c r="A54" s="836" t="s">
        <v>16</v>
      </c>
      <c r="B54" s="449" t="s">
        <v>76</v>
      </c>
      <c r="C54" s="204">
        <v>21.068729182679991</v>
      </c>
      <c r="D54" s="450">
        <v>13.905969766846017</v>
      </c>
      <c r="E54" s="450">
        <v>22.482705611068411</v>
      </c>
      <c r="F54" s="450">
        <v>57.45580322828593</v>
      </c>
      <c r="G54" s="450">
        <v>30.273187291826797</v>
      </c>
      <c r="H54" s="450">
        <v>8.0899308224442752</v>
      </c>
      <c r="I54" s="450" t="s">
        <v>35</v>
      </c>
      <c r="J54" s="450">
        <v>42.544196771714063</v>
      </c>
      <c r="K54" s="451">
        <v>100</v>
      </c>
    </row>
    <row r="55" spans="1:11" ht="15" customHeight="1">
      <c r="A55" s="834"/>
      <c r="B55" s="449" t="s">
        <v>77</v>
      </c>
      <c r="C55" s="204">
        <v>13.671697220148914</v>
      </c>
      <c r="D55" s="450">
        <v>14.392601627496312</v>
      </c>
      <c r="E55" s="450">
        <v>35.746663996650355</v>
      </c>
      <c r="F55" s="450">
        <v>63.81278330997069</v>
      </c>
      <c r="G55" s="450">
        <v>26.977480839598766</v>
      </c>
      <c r="H55" s="450" t="s">
        <v>35</v>
      </c>
      <c r="I55" s="450" t="s">
        <v>35</v>
      </c>
      <c r="J55" s="450">
        <v>36.18721669002931</v>
      </c>
      <c r="K55" s="451">
        <v>100</v>
      </c>
    </row>
    <row r="56" spans="1:11" ht="15" customHeight="1">
      <c r="A56" s="834"/>
      <c r="B56" s="449" t="s">
        <v>165</v>
      </c>
      <c r="C56" s="204">
        <v>17.606365758489662</v>
      </c>
      <c r="D56" s="450">
        <v>14.133824055615191</v>
      </c>
      <c r="E56" s="450">
        <v>28.688510623796631</v>
      </c>
      <c r="F56" s="450">
        <v>60.429552386307485</v>
      </c>
      <c r="G56" s="450">
        <v>28.731108044096853</v>
      </c>
      <c r="H56" s="450">
        <v>5.7429842048765538</v>
      </c>
      <c r="I56" s="450">
        <v>5.0946514679071031</v>
      </c>
      <c r="J56" s="450">
        <v>39.570447613692508</v>
      </c>
      <c r="K56" s="451">
        <v>100</v>
      </c>
    </row>
    <row r="57" spans="1:11" ht="15" customHeight="1">
      <c r="A57" s="833" t="s">
        <v>0</v>
      </c>
      <c r="B57" s="452" t="s">
        <v>76</v>
      </c>
      <c r="C57" s="453">
        <v>17.45300018392313</v>
      </c>
      <c r="D57" s="453">
        <v>11.811189237017263</v>
      </c>
      <c r="E57" s="453">
        <v>31.827214161086843</v>
      </c>
      <c r="F57" s="453">
        <v>61.091589990605002</v>
      </c>
      <c r="G57" s="453">
        <v>29.712067097146218</v>
      </c>
      <c r="H57" s="453">
        <v>4.4224503034731644</v>
      </c>
      <c r="I57" s="453">
        <v>4.7738304725830263</v>
      </c>
      <c r="J57" s="453">
        <v>38.908410009394991</v>
      </c>
      <c r="K57" s="454">
        <v>100</v>
      </c>
    </row>
    <row r="58" spans="1:11" ht="15" customHeight="1">
      <c r="A58" s="834"/>
      <c r="B58" s="452" t="s">
        <v>77</v>
      </c>
      <c r="C58" s="453">
        <v>13.890500333698954</v>
      </c>
      <c r="D58" s="453">
        <v>15.678932772908421</v>
      </c>
      <c r="E58" s="453">
        <v>32.163383994849227</v>
      </c>
      <c r="F58" s="453">
        <v>61.732921003569743</v>
      </c>
      <c r="G58" s="453">
        <v>27.381981918954263</v>
      </c>
      <c r="H58" s="453">
        <v>2.9662321595742513</v>
      </c>
      <c r="I58" s="453">
        <v>7.9189341859771636</v>
      </c>
      <c r="J58" s="453">
        <v>38.267078996430271</v>
      </c>
      <c r="K58" s="454">
        <v>100</v>
      </c>
    </row>
    <row r="59" spans="1:11" ht="15" customHeight="1" thickBot="1">
      <c r="A59" s="837"/>
      <c r="B59" s="664" t="s">
        <v>165</v>
      </c>
      <c r="C59" s="777">
        <v>15.768448004255436</v>
      </c>
      <c r="D59" s="777">
        <v>13.640138570375987</v>
      </c>
      <c r="E59" s="777">
        <v>31.986252361790328</v>
      </c>
      <c r="F59" s="777">
        <v>61.394855313575825</v>
      </c>
      <c r="G59" s="777">
        <v>28.610183936730454</v>
      </c>
      <c r="H59" s="777">
        <v>3.7338601099529369</v>
      </c>
      <c r="I59" s="777">
        <v>6.2610187539704345</v>
      </c>
      <c r="J59" s="777">
        <v>38.605144686424175</v>
      </c>
      <c r="K59" s="778">
        <v>100</v>
      </c>
    </row>
    <row r="60" spans="1:11" ht="15" customHeight="1">
      <c r="A60" s="833" t="s">
        <v>26</v>
      </c>
      <c r="B60" s="452" t="s">
        <v>76</v>
      </c>
      <c r="C60" s="191" t="s">
        <v>33</v>
      </c>
      <c r="D60" s="191">
        <v>13.321818</v>
      </c>
      <c r="E60" s="191">
        <v>34.953201</v>
      </c>
      <c r="F60" s="191">
        <v>50.002769999999998</v>
      </c>
      <c r="G60" s="191">
        <v>35.411327</v>
      </c>
      <c r="H60" s="191">
        <v>8.0058349</v>
      </c>
      <c r="I60" s="191">
        <v>6.4519576000000001</v>
      </c>
      <c r="J60" s="191">
        <v>49.997230000000002</v>
      </c>
      <c r="K60" s="65">
        <v>100</v>
      </c>
    </row>
    <row r="61" spans="1:11" ht="15" customHeight="1">
      <c r="A61" s="834"/>
      <c r="B61" s="452" t="s">
        <v>77</v>
      </c>
      <c r="C61" s="191" t="s">
        <v>33</v>
      </c>
      <c r="D61" s="191">
        <v>16.343271999999999</v>
      </c>
      <c r="E61" s="191">
        <v>37.337322700000001</v>
      </c>
      <c r="F61" s="191">
        <v>55.048772999999997</v>
      </c>
      <c r="G61" s="191">
        <v>28.311271000000001</v>
      </c>
      <c r="H61" s="191">
        <v>5.6756371999999997</v>
      </c>
      <c r="I61" s="191">
        <v>10.89237</v>
      </c>
      <c r="J61" s="191">
        <v>44.951227000000003</v>
      </c>
      <c r="K61" s="65">
        <v>100</v>
      </c>
    </row>
    <row r="62" spans="1:11" ht="15" customHeight="1">
      <c r="A62" s="834"/>
      <c r="B62" s="452" t="s">
        <v>165</v>
      </c>
      <c r="C62" s="191" t="s">
        <v>33</v>
      </c>
      <c r="D62" s="191">
        <v>14.627926</v>
      </c>
      <c r="E62" s="191">
        <v>36.010187199999997</v>
      </c>
      <c r="F62" s="191">
        <v>52.473044999999999</v>
      </c>
      <c r="G62" s="191">
        <v>32.228931000000003</v>
      </c>
      <c r="H62" s="191">
        <v>6.8056305000000004</v>
      </c>
      <c r="I62" s="191">
        <v>8.4923944000000002</v>
      </c>
      <c r="J62" s="191">
        <v>47.526955000000001</v>
      </c>
      <c r="K62" s="65">
        <v>100</v>
      </c>
    </row>
    <row r="63" spans="1:11">
      <c r="A63" s="47"/>
      <c r="B63" s="455"/>
      <c r="C63" s="455"/>
      <c r="D63" s="455"/>
      <c r="E63" s="455"/>
      <c r="F63" s="455"/>
      <c r="G63" s="455"/>
      <c r="H63" s="455"/>
      <c r="I63" s="455"/>
      <c r="J63" s="455"/>
      <c r="K63" s="455"/>
    </row>
    <row r="64" spans="1:11">
      <c r="A64" s="47"/>
      <c r="B64" s="455"/>
      <c r="C64" s="455"/>
      <c r="D64" s="455"/>
      <c r="E64" s="455"/>
      <c r="F64" s="455"/>
      <c r="G64" s="455"/>
      <c r="H64" s="455"/>
      <c r="I64" s="455"/>
      <c r="J64" s="455"/>
      <c r="K64" s="455"/>
    </row>
    <row r="65" spans="1:11">
      <c r="A65" s="775" t="s">
        <v>524</v>
      </c>
      <c r="B65" s="776"/>
      <c r="C65" s="776"/>
      <c r="D65" s="455"/>
      <c r="E65" s="455"/>
      <c r="F65" s="455"/>
      <c r="G65" s="455"/>
      <c r="H65" s="455"/>
      <c r="I65" s="455"/>
      <c r="J65" s="455"/>
      <c r="K65" s="455"/>
    </row>
  </sheetData>
  <mergeCells count="18">
    <mergeCell ref="A24:A26"/>
    <mergeCell ref="A9:A11"/>
    <mergeCell ref="A12:A14"/>
    <mergeCell ref="A15:A17"/>
    <mergeCell ref="A18:A20"/>
    <mergeCell ref="A21:A23"/>
    <mergeCell ref="A60:A62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</mergeCells>
  <conditionalFormatting sqref="D65:K65">
    <cfRule type="expression" dxfId="24" priority="1" stopIfTrue="1">
      <formula>D65=1</formula>
    </cfRule>
  </conditionalFormatting>
  <conditionalFormatting sqref="C65">
    <cfRule type="expression" dxfId="23" priority="2" stopIfTrue="1">
      <formula>#REF!=1</formula>
    </cfRule>
  </conditionalFormatting>
  <conditionalFormatting sqref="C60:J60">
    <cfRule type="expression" dxfId="22" priority="3" stopIfTrue="1">
      <formula>#REF!=1</formula>
    </cfRule>
  </conditionalFormatting>
  <conditionalFormatting sqref="C61:J62">
    <cfRule type="expression" dxfId="21" priority="4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" footer="0.31496062992125984"/>
  <pageSetup paperSize="9" scale="70" orientation="portrait" r:id="rId1"/>
  <headerFooter alignWithMargins="0">
    <oddHeader>&amp;C-44-</oddHeader>
    <oddFooter>&amp;CStatistische Ämter des Bundes und der Länder, Internationale Bildungsindikatoren, 2017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zoomScaleNormal="100" workbookViewId="0">
      <pane xSplit="2" ySplit="8" topLeftCell="C9" activePane="bottomRight" state="frozen"/>
      <selection activeCell="C26" sqref="C26"/>
      <selection pane="topRight" activeCell="C26" sqref="C26"/>
      <selection pane="bottomLeft" activeCell="C26" sqref="C26"/>
      <selection pane="bottomRight"/>
    </sheetView>
  </sheetViews>
  <sheetFormatPr baseColWidth="10" defaultColWidth="11.42578125" defaultRowHeight="12.75"/>
  <cols>
    <col min="1" max="1" width="24" style="97" customWidth="1"/>
    <col min="2" max="2" width="10.7109375" style="457" customWidth="1"/>
    <col min="3" max="3" width="13.28515625" style="74" customWidth="1"/>
    <col min="4" max="4" width="10.28515625" style="74" customWidth="1"/>
    <col min="5" max="5" width="12.140625" style="74" customWidth="1"/>
    <col min="6" max="6" width="13.28515625" style="468" customWidth="1"/>
    <col min="7" max="7" width="10.28515625" style="468" customWidth="1"/>
    <col min="8" max="8" width="12.140625" style="468" customWidth="1"/>
    <col min="9" max="9" width="13.28515625" style="74" customWidth="1"/>
    <col min="10" max="10" width="10.28515625" style="74" customWidth="1"/>
    <col min="11" max="11" width="12.140625" style="74" customWidth="1"/>
    <col min="12" max="16384" width="11.42578125" style="75"/>
  </cols>
  <sheetData>
    <row r="1" spans="1:11">
      <c r="A1" s="569" t="s">
        <v>421</v>
      </c>
    </row>
    <row r="3" spans="1:11" ht="15.75" customHeight="1">
      <c r="A3" s="456" t="s">
        <v>360</v>
      </c>
      <c r="E3" s="438"/>
      <c r="F3" s="458"/>
      <c r="G3" s="458"/>
      <c r="H3" s="458"/>
      <c r="I3" s="438"/>
      <c r="J3" s="438"/>
      <c r="K3" s="438"/>
    </row>
    <row r="4" spans="1:11" ht="15" customHeight="1">
      <c r="A4" s="838" t="s">
        <v>549</v>
      </c>
      <c r="B4" s="839"/>
      <c r="C4" s="839"/>
      <c r="D4" s="839"/>
      <c r="E4" s="839"/>
      <c r="F4" s="839"/>
      <c r="G4" s="839"/>
      <c r="H4" s="839"/>
      <c r="I4" s="839"/>
      <c r="J4" s="839"/>
      <c r="K4" s="839"/>
    </row>
    <row r="5" spans="1:11" ht="12.75" customHeight="1">
      <c r="A5" s="459"/>
      <c r="B5" s="460"/>
      <c r="C5" s="440"/>
      <c r="D5" s="438"/>
      <c r="E5" s="438"/>
      <c r="F5" s="458"/>
      <c r="G5" s="458"/>
      <c r="H5" s="458"/>
      <c r="I5" s="438"/>
      <c r="J5" s="438"/>
      <c r="K5" s="438"/>
    </row>
    <row r="6" spans="1:11" ht="12.75" customHeight="1">
      <c r="A6" s="461"/>
      <c r="B6" s="462"/>
      <c r="C6" s="443">
        <v>2005</v>
      </c>
      <c r="D6" s="443"/>
      <c r="E6" s="443"/>
      <c r="F6" s="443">
        <v>2010</v>
      </c>
      <c r="G6" s="443"/>
      <c r="H6" s="443"/>
      <c r="I6" s="443">
        <v>2016</v>
      </c>
      <c r="J6" s="443"/>
      <c r="K6" s="443"/>
    </row>
    <row r="7" spans="1:11" ht="12.75" customHeight="1">
      <c r="A7" s="461"/>
      <c r="B7" s="462"/>
      <c r="C7" s="443" t="s">
        <v>361</v>
      </c>
      <c r="D7" s="443" t="s">
        <v>362</v>
      </c>
      <c r="E7" s="443"/>
      <c r="F7" s="443" t="s">
        <v>361</v>
      </c>
      <c r="G7" s="443" t="s">
        <v>362</v>
      </c>
      <c r="H7" s="443"/>
      <c r="I7" s="443" t="s">
        <v>361</v>
      </c>
      <c r="J7" s="443" t="s">
        <v>362</v>
      </c>
      <c r="K7" s="443"/>
    </row>
    <row r="8" spans="1:11" ht="38.25">
      <c r="A8" s="445" t="s">
        <v>17</v>
      </c>
      <c r="B8" s="463" t="s">
        <v>19</v>
      </c>
      <c r="C8" s="32" t="s">
        <v>165</v>
      </c>
      <c r="D8" s="32" t="s">
        <v>363</v>
      </c>
      <c r="E8" s="32" t="s">
        <v>356</v>
      </c>
      <c r="F8" s="32" t="s">
        <v>165</v>
      </c>
      <c r="G8" s="32" t="s">
        <v>363</v>
      </c>
      <c r="H8" s="32" t="s">
        <v>356</v>
      </c>
      <c r="I8" s="32" t="s">
        <v>165</v>
      </c>
      <c r="J8" s="32" t="s">
        <v>363</v>
      </c>
      <c r="K8" s="32" t="s">
        <v>356</v>
      </c>
    </row>
    <row r="9" spans="1:11" ht="15" customHeight="1">
      <c r="A9" s="835" t="s">
        <v>2</v>
      </c>
      <c r="B9" s="447" t="s">
        <v>76</v>
      </c>
      <c r="C9" s="203">
        <v>51.755415751081145</v>
      </c>
      <c r="D9" s="203">
        <v>40.495469733000213</v>
      </c>
      <c r="E9" s="203">
        <v>7.750117897313948</v>
      </c>
      <c r="F9" s="203">
        <v>52.605085357677027</v>
      </c>
      <c r="G9" s="203">
        <v>39.966991593171393</v>
      </c>
      <c r="H9" s="203">
        <v>7.4258600237247947</v>
      </c>
      <c r="I9" s="203">
        <v>54.837186913129422</v>
      </c>
      <c r="J9" s="203">
        <v>39.633229455979993</v>
      </c>
      <c r="K9" s="203">
        <v>5.5295836308905866</v>
      </c>
    </row>
    <row r="10" spans="1:11" ht="15" customHeight="1">
      <c r="A10" s="834"/>
      <c r="B10" s="447" t="s">
        <v>77</v>
      </c>
      <c r="C10" s="203">
        <v>51.252335264874446</v>
      </c>
      <c r="D10" s="203">
        <v>31.958033838911586</v>
      </c>
      <c r="E10" s="203">
        <v>16.789630896213971</v>
      </c>
      <c r="F10" s="203">
        <v>52.063330577986896</v>
      </c>
      <c r="G10" s="203">
        <v>35.954091689451253</v>
      </c>
      <c r="H10" s="203">
        <v>11.979398486678962</v>
      </c>
      <c r="I10" s="203">
        <v>51.876476004969774</v>
      </c>
      <c r="J10" s="203">
        <v>38.593476473432197</v>
      </c>
      <c r="K10" s="203">
        <v>9.529940321963382</v>
      </c>
    </row>
    <row r="11" spans="1:11" ht="15" customHeight="1">
      <c r="A11" s="834"/>
      <c r="B11" s="447" t="s">
        <v>165</v>
      </c>
      <c r="C11" s="203">
        <v>51.510256990596901</v>
      </c>
      <c r="D11" s="203">
        <v>36.335672105512238</v>
      </c>
      <c r="E11" s="203">
        <v>12.153556511182897</v>
      </c>
      <c r="F11" s="203">
        <v>52.337567299147992</v>
      </c>
      <c r="G11" s="203">
        <v>37.989127593957448</v>
      </c>
      <c r="H11" s="203">
        <v>9.6717369714076629</v>
      </c>
      <c r="I11" s="203">
        <v>53.460982291721685</v>
      </c>
      <c r="J11" s="203">
        <v>39.150104292381435</v>
      </c>
      <c r="K11" s="203">
        <v>7.3891625615763568</v>
      </c>
    </row>
    <row r="12" spans="1:11" ht="15" customHeight="1">
      <c r="A12" s="836" t="s">
        <v>1</v>
      </c>
      <c r="B12" s="449" t="s">
        <v>76</v>
      </c>
      <c r="C12" s="204">
        <v>49.865723706216848</v>
      </c>
      <c r="D12" s="204">
        <v>41.341807234672913</v>
      </c>
      <c r="E12" s="204">
        <v>8.7905576527930425</v>
      </c>
      <c r="F12" s="204">
        <v>50.294600949622783</v>
      </c>
      <c r="G12" s="204">
        <v>43.02989586832382</v>
      </c>
      <c r="H12" s="204">
        <v>6.6782267655630099</v>
      </c>
      <c r="I12" s="204">
        <v>50.878952669701071</v>
      </c>
      <c r="J12" s="204">
        <v>44.033160506272687</v>
      </c>
      <c r="K12" s="204">
        <v>5.0878868240262536</v>
      </c>
    </row>
    <row r="13" spans="1:11" ht="15" customHeight="1">
      <c r="A13" s="834"/>
      <c r="B13" s="449" t="s">
        <v>77</v>
      </c>
      <c r="C13" s="204">
        <v>48.518824058797058</v>
      </c>
      <c r="D13" s="204">
        <v>37.35844457777111</v>
      </c>
      <c r="E13" s="204">
        <v>14.123668816559173</v>
      </c>
      <c r="F13" s="204">
        <v>45.29354181073581</v>
      </c>
      <c r="G13" s="204">
        <v>42.99891330704915</v>
      </c>
      <c r="H13" s="204">
        <v>11.70844297556288</v>
      </c>
      <c r="I13" s="204">
        <v>47.461002683482079</v>
      </c>
      <c r="J13" s="204">
        <v>43.772503669777038</v>
      </c>
      <c r="K13" s="204">
        <v>8.7669458681882997</v>
      </c>
    </row>
    <row r="14" spans="1:11" ht="15" customHeight="1">
      <c r="A14" s="834"/>
      <c r="B14" s="449" t="s">
        <v>165</v>
      </c>
      <c r="C14" s="204">
        <v>49.18599148130621</v>
      </c>
      <c r="D14" s="204">
        <v>39.331755797444387</v>
      </c>
      <c r="E14" s="204">
        <v>11.484619025082822</v>
      </c>
      <c r="F14" s="204">
        <v>47.780291024998547</v>
      </c>
      <c r="G14" s="204">
        <v>43.015806368598561</v>
      </c>
      <c r="H14" s="204">
        <v>9.2066114956228873</v>
      </c>
      <c r="I14" s="204">
        <v>49.228845206613592</v>
      </c>
      <c r="J14" s="204">
        <v>43.906960130511166</v>
      </c>
      <c r="K14" s="204">
        <v>6.8642383296245697</v>
      </c>
    </row>
    <row r="15" spans="1:11" ht="15" customHeight="1">
      <c r="A15" s="835" t="s">
        <v>3</v>
      </c>
      <c r="B15" s="447" t="s">
        <v>76</v>
      </c>
      <c r="C15" s="203">
        <v>54.747761059011538</v>
      </c>
      <c r="D15" s="203">
        <v>28.528782076410458</v>
      </c>
      <c r="E15" s="203">
        <v>16.720441455839339</v>
      </c>
      <c r="F15" s="203">
        <v>53.016817892850952</v>
      </c>
      <c r="G15" s="203">
        <v>33.086747962781025</v>
      </c>
      <c r="H15" s="203">
        <v>13.905103161301508</v>
      </c>
      <c r="I15" s="203">
        <v>51.468300447487756</v>
      </c>
      <c r="J15" s="203">
        <v>37.510286211971042</v>
      </c>
      <c r="K15" s="203">
        <v>11.021713667898009</v>
      </c>
    </row>
    <row r="16" spans="1:11" ht="15" customHeight="1">
      <c r="A16" s="834"/>
      <c r="B16" s="447" t="s">
        <v>77</v>
      </c>
      <c r="C16" s="203">
        <v>51.10553364407793</v>
      </c>
      <c r="D16" s="203">
        <v>29.248834707780567</v>
      </c>
      <c r="E16" s="203">
        <v>19.657583363212623</v>
      </c>
      <c r="F16" s="203">
        <v>50.116390949439769</v>
      </c>
      <c r="G16" s="203">
        <v>32.434277910549667</v>
      </c>
      <c r="H16" s="203">
        <v>17.458642415965734</v>
      </c>
      <c r="I16" s="203">
        <v>49.089426119865578</v>
      </c>
      <c r="J16" s="203">
        <v>36.125085641577762</v>
      </c>
      <c r="K16" s="203">
        <v>14.786793253074936</v>
      </c>
    </row>
    <row r="17" spans="1:11" ht="15" customHeight="1">
      <c r="A17" s="834"/>
      <c r="B17" s="447" t="s">
        <v>165</v>
      </c>
      <c r="C17" s="203">
        <v>52.920606333483413</v>
      </c>
      <c r="D17" s="203">
        <v>28.887888338586222</v>
      </c>
      <c r="E17" s="203">
        <v>18.19300615338436</v>
      </c>
      <c r="F17" s="203">
        <v>51.619130278634053</v>
      </c>
      <c r="G17" s="203">
        <v>32.762697153802414</v>
      </c>
      <c r="H17" s="203">
        <v>15.618172567563526</v>
      </c>
      <c r="I17" s="203">
        <v>50.327922687183346</v>
      </c>
      <c r="J17" s="203">
        <v>36.846031150309621</v>
      </c>
      <c r="K17" s="203">
        <v>12.826202539563395</v>
      </c>
    </row>
    <row r="18" spans="1:11" ht="15" customHeight="1">
      <c r="A18" s="836" t="s">
        <v>4</v>
      </c>
      <c r="B18" s="449" t="s">
        <v>76</v>
      </c>
      <c r="C18" s="204">
        <v>54.766355140186917</v>
      </c>
      <c r="D18" s="204">
        <v>29.615301021517066</v>
      </c>
      <c r="E18" s="204">
        <v>15.635731362747229</v>
      </c>
      <c r="F18" s="204">
        <v>46.458005812014662</v>
      </c>
      <c r="G18" s="204">
        <v>36.582344814444276</v>
      </c>
      <c r="H18" s="204">
        <v>16.950121480634557</v>
      </c>
      <c r="I18" s="204">
        <v>49.026416287611589</v>
      </c>
      <c r="J18" s="204">
        <v>42.153559874486149</v>
      </c>
      <c r="K18" s="204">
        <v>8.817591398895674</v>
      </c>
    </row>
    <row r="19" spans="1:11" ht="15" customHeight="1">
      <c r="A19" s="834"/>
      <c r="B19" s="449" t="s">
        <v>77</v>
      </c>
      <c r="C19" s="204">
        <v>53.08919240993675</v>
      </c>
      <c r="D19" s="204">
        <v>27.623980199834996</v>
      </c>
      <c r="E19" s="204">
        <v>19.273077275643963</v>
      </c>
      <c r="F19" s="204">
        <v>45.24315324108629</v>
      </c>
      <c r="G19" s="204">
        <v>38.267210196934023</v>
      </c>
      <c r="H19" s="204">
        <v>16.495378078888439</v>
      </c>
      <c r="I19" s="204">
        <v>47.88485204452649</v>
      </c>
      <c r="J19" s="204">
        <v>42.302959109470265</v>
      </c>
      <c r="K19" s="204">
        <v>9.8128880684678581</v>
      </c>
    </row>
    <row r="20" spans="1:11" ht="15" customHeight="1">
      <c r="A20" s="834"/>
      <c r="B20" s="449" t="s">
        <v>165</v>
      </c>
      <c r="C20" s="204">
        <v>53.947750039042454</v>
      </c>
      <c r="D20" s="204">
        <v>28.64823862749035</v>
      </c>
      <c r="E20" s="204">
        <v>17.404011333467192</v>
      </c>
      <c r="F20" s="204">
        <v>45.910132250338435</v>
      </c>
      <c r="G20" s="204">
        <v>37.339893783192764</v>
      </c>
      <c r="H20" s="204">
        <v>16.74216390711236</v>
      </c>
      <c r="I20" s="204">
        <v>48.495897013910785</v>
      </c>
      <c r="J20" s="204">
        <v>42.223190734374334</v>
      </c>
      <c r="K20" s="204">
        <v>9.2805870050966135</v>
      </c>
    </row>
    <row r="21" spans="1:11" ht="15" customHeight="1">
      <c r="A21" s="835" t="s">
        <v>5</v>
      </c>
      <c r="B21" s="447" t="s">
        <v>76</v>
      </c>
      <c r="C21" s="203">
        <v>53.507148864592089</v>
      </c>
      <c r="D21" s="203">
        <v>33.439865433137086</v>
      </c>
      <c r="E21" s="203">
        <v>13.069806560134566</v>
      </c>
      <c r="F21" s="203">
        <v>57.065850815850808</v>
      </c>
      <c r="G21" s="203">
        <v>37.135780885780875</v>
      </c>
      <c r="H21" s="203" t="s">
        <v>35</v>
      </c>
      <c r="I21" s="203">
        <v>60.910810736709344</v>
      </c>
      <c r="J21" s="203">
        <v>34.097825788939765</v>
      </c>
      <c r="K21" s="203" t="s">
        <v>35</v>
      </c>
    </row>
    <row r="22" spans="1:11" ht="15" customHeight="1">
      <c r="A22" s="834"/>
      <c r="B22" s="447" t="s">
        <v>77</v>
      </c>
      <c r="C22" s="203">
        <v>53.946465339739191</v>
      </c>
      <c r="D22" s="203">
        <v>28.534660260809886</v>
      </c>
      <c r="E22" s="203">
        <v>17.50171585449554</v>
      </c>
      <c r="F22" s="203">
        <v>52.904018248815575</v>
      </c>
      <c r="G22" s="203">
        <v>29.092823302333748</v>
      </c>
      <c r="H22" s="203">
        <v>17.985611510791365</v>
      </c>
      <c r="I22" s="203">
        <v>49.831895458005583</v>
      </c>
      <c r="J22" s="203">
        <v>28.856889114437962</v>
      </c>
      <c r="K22" s="203">
        <v>21.308043643745243</v>
      </c>
    </row>
    <row r="23" spans="1:11" ht="15" customHeight="1">
      <c r="A23" s="834"/>
      <c r="B23" s="447" t="s">
        <v>165</v>
      </c>
      <c r="C23" s="203">
        <v>53.737047732291487</v>
      </c>
      <c r="D23" s="203">
        <v>31.009002887718701</v>
      </c>
      <c r="E23" s="203">
        <v>15.262442670290472</v>
      </c>
      <c r="F23" s="203">
        <v>55.177903367030169</v>
      </c>
      <c r="G23" s="203">
        <v>33.487224389079046</v>
      </c>
      <c r="H23" s="203">
        <v>11.318952479503304</v>
      </c>
      <c r="I23" s="203">
        <v>55.774830152054356</v>
      </c>
      <c r="J23" s="203">
        <v>31.667450957324782</v>
      </c>
      <c r="K23" s="203">
        <v>12.557718890620864</v>
      </c>
    </row>
    <row r="24" spans="1:11" ht="15" customHeight="1">
      <c r="A24" s="836" t="s">
        <v>6</v>
      </c>
      <c r="B24" s="449" t="s">
        <v>76</v>
      </c>
      <c r="C24" s="204">
        <v>50.559040087264798</v>
      </c>
      <c r="D24" s="204">
        <v>36.180801745295881</v>
      </c>
      <c r="E24" s="204">
        <v>13.253340605399508</v>
      </c>
      <c r="F24" s="204">
        <v>52.531571562207667</v>
      </c>
      <c r="G24" s="204">
        <v>35.500467726847525</v>
      </c>
      <c r="H24" s="204">
        <v>11.985500467726848</v>
      </c>
      <c r="I24" s="204">
        <v>50.325623326471025</v>
      </c>
      <c r="J24" s="204">
        <v>38.634804020506195</v>
      </c>
      <c r="K24" s="204">
        <v>11.03822710208695</v>
      </c>
    </row>
    <row r="25" spans="1:11" ht="15" customHeight="1">
      <c r="A25" s="834"/>
      <c r="B25" s="449" t="s">
        <v>77</v>
      </c>
      <c r="C25" s="204">
        <v>45.98517215380749</v>
      </c>
      <c r="D25" s="204">
        <v>36.171148529781348</v>
      </c>
      <c r="E25" s="204">
        <v>17.849962302085949</v>
      </c>
      <c r="F25" s="204">
        <v>52.451790633608816</v>
      </c>
      <c r="G25" s="204">
        <v>34.088154269972456</v>
      </c>
      <c r="H25" s="204">
        <v>13.465564738292009</v>
      </c>
      <c r="I25" s="204">
        <v>46.195093434394337</v>
      </c>
      <c r="J25" s="204">
        <v>39.098648712211322</v>
      </c>
      <c r="K25" s="204">
        <v>14.70558590521499</v>
      </c>
    </row>
    <row r="26" spans="1:11" ht="15" customHeight="1">
      <c r="A26" s="834"/>
      <c r="B26" s="449" t="s">
        <v>165</v>
      </c>
      <c r="C26" s="204">
        <v>48.173822058006081</v>
      </c>
      <c r="D26" s="204">
        <v>36.180230847202679</v>
      </c>
      <c r="E26" s="204">
        <v>15.642677304384788</v>
      </c>
      <c r="F26" s="204">
        <v>52.491562437959118</v>
      </c>
      <c r="G26" s="204">
        <v>34.759919453189255</v>
      </c>
      <c r="H26" s="204">
        <v>12.740009642928046</v>
      </c>
      <c r="I26" s="204">
        <v>48.259087807059124</v>
      </c>
      <c r="J26" s="204">
        <v>38.867541409068146</v>
      </c>
      <c r="K26" s="204">
        <v>12.873370783872733</v>
      </c>
    </row>
    <row r="27" spans="1:11" ht="15" customHeight="1">
      <c r="A27" s="835" t="s">
        <v>7</v>
      </c>
      <c r="B27" s="447" t="s">
        <v>76</v>
      </c>
      <c r="C27" s="203">
        <v>55.033132232222336</v>
      </c>
      <c r="D27" s="203">
        <v>34.599940658688553</v>
      </c>
      <c r="E27" s="203">
        <v>10.376817327662941</v>
      </c>
      <c r="F27" s="203">
        <v>54.970130066545678</v>
      </c>
      <c r="G27" s="203">
        <v>35.567906836055663</v>
      </c>
      <c r="H27" s="203">
        <v>9.4600725952813054</v>
      </c>
      <c r="I27" s="203">
        <v>58.247832003442198</v>
      </c>
      <c r="J27" s="203">
        <v>34.518108324617039</v>
      </c>
      <c r="K27" s="203">
        <v>7.2335349450610957</v>
      </c>
    </row>
    <row r="28" spans="1:11" ht="15" customHeight="1">
      <c r="A28" s="834"/>
      <c r="B28" s="447" t="s">
        <v>77</v>
      </c>
      <c r="C28" s="203">
        <v>52.168460855808931</v>
      </c>
      <c r="D28" s="203">
        <v>32.588648377512833</v>
      </c>
      <c r="E28" s="203">
        <v>15.248678473588765</v>
      </c>
      <c r="F28" s="203">
        <v>52.134000268307169</v>
      </c>
      <c r="G28" s="203">
        <v>36.55685237356024</v>
      </c>
      <c r="H28" s="203">
        <v>11.31106383794247</v>
      </c>
      <c r="I28" s="203">
        <v>55.997531227704613</v>
      </c>
      <c r="J28" s="203">
        <v>31.765058944769709</v>
      </c>
      <c r="K28" s="203">
        <v>12.237221083466396</v>
      </c>
    </row>
    <row r="29" spans="1:11" ht="15" customHeight="1">
      <c r="A29" s="834"/>
      <c r="B29" s="447" t="s">
        <v>165</v>
      </c>
      <c r="C29" s="203">
        <v>53.581404434026759</v>
      </c>
      <c r="D29" s="203">
        <v>33.581404434026766</v>
      </c>
      <c r="E29" s="203">
        <v>12.842074421330206</v>
      </c>
      <c r="F29" s="203">
        <v>53.561164087630139</v>
      </c>
      <c r="G29" s="203">
        <v>36.061782675726604</v>
      </c>
      <c r="H29" s="203">
        <v>10.379908258626928</v>
      </c>
      <c r="I29" s="203">
        <v>57.165798946025816</v>
      </c>
      <c r="J29" s="203">
        <v>33.19401386234788</v>
      </c>
      <c r="K29" s="203">
        <v>9.6403687547944035</v>
      </c>
    </row>
    <row r="30" spans="1:11" ht="15" customHeight="1">
      <c r="A30" s="836" t="s">
        <v>8</v>
      </c>
      <c r="B30" s="449" t="s">
        <v>76</v>
      </c>
      <c r="C30" s="204">
        <v>44.807641284160255</v>
      </c>
      <c r="D30" s="204">
        <v>35.892809763863092</v>
      </c>
      <c r="E30" s="204">
        <v>19.31546829397718</v>
      </c>
      <c r="F30" s="204">
        <v>38.986849970113568</v>
      </c>
      <c r="G30" s="204">
        <v>47.145845786013155</v>
      </c>
      <c r="H30" s="204">
        <v>13.882247459653318</v>
      </c>
      <c r="I30" s="204">
        <v>34.070732433927738</v>
      </c>
      <c r="J30" s="204">
        <v>46.610205558156366</v>
      </c>
      <c r="K30" s="204">
        <v>19.316508490445589</v>
      </c>
    </row>
    <row r="31" spans="1:11" ht="15" customHeight="1">
      <c r="A31" s="834"/>
      <c r="B31" s="449" t="s">
        <v>77</v>
      </c>
      <c r="C31" s="204">
        <v>49.996788902446852</v>
      </c>
      <c r="D31" s="204">
        <v>34.146811380129726</v>
      </c>
      <c r="E31" s="204">
        <v>15.875666302742278</v>
      </c>
      <c r="F31" s="204">
        <v>40.289809418806115</v>
      </c>
      <c r="G31" s="204">
        <v>44.999212474405418</v>
      </c>
      <c r="H31" s="204">
        <v>14.67160182705938</v>
      </c>
      <c r="I31" s="204">
        <v>46.723538639789197</v>
      </c>
      <c r="J31" s="204">
        <v>39.29395359329019</v>
      </c>
      <c r="K31" s="204">
        <v>13.979431758758935</v>
      </c>
    </row>
    <row r="32" spans="1:11" ht="15" customHeight="1">
      <c r="A32" s="834"/>
      <c r="B32" s="449" t="s">
        <v>165</v>
      </c>
      <c r="C32" s="204">
        <v>47.145306098730281</v>
      </c>
      <c r="D32" s="204">
        <v>35.096028125635584</v>
      </c>
      <c r="E32" s="204">
        <v>17.749949153034837</v>
      </c>
      <c r="F32" s="204">
        <v>39.62119469365846</v>
      </c>
      <c r="G32" s="204">
        <v>46.108427267847553</v>
      </c>
      <c r="H32" s="204">
        <v>14.27037803849398</v>
      </c>
      <c r="I32" s="204">
        <v>39.809220837809804</v>
      </c>
      <c r="J32" s="204">
        <v>43.291800960872116</v>
      </c>
      <c r="K32" s="204">
        <v>16.896187672373298</v>
      </c>
    </row>
    <row r="33" spans="1:11" ht="15" customHeight="1">
      <c r="A33" s="835" t="s">
        <v>9</v>
      </c>
      <c r="B33" s="447" t="s">
        <v>76</v>
      </c>
      <c r="C33" s="203">
        <v>52.955928678472034</v>
      </c>
      <c r="D33" s="203">
        <v>33.43578921613603</v>
      </c>
      <c r="E33" s="203">
        <v>13.60981129767257</v>
      </c>
      <c r="F33" s="203">
        <v>54.229825961055468</v>
      </c>
      <c r="G33" s="203">
        <v>36.868776408710808</v>
      </c>
      <c r="H33" s="203">
        <v>8.9028750406287873</v>
      </c>
      <c r="I33" s="203">
        <v>54.521206747075055</v>
      </c>
      <c r="J33" s="203">
        <v>36.39260792580815</v>
      </c>
      <c r="K33" s="203">
        <v>9.0863265265779738</v>
      </c>
    </row>
    <row r="34" spans="1:11" ht="15" customHeight="1">
      <c r="A34" s="834"/>
      <c r="B34" s="447" t="s">
        <v>77</v>
      </c>
      <c r="C34" s="203">
        <v>50.907622789173743</v>
      </c>
      <c r="D34" s="203">
        <v>30.357614248668462</v>
      </c>
      <c r="E34" s="203">
        <v>18.733210143014642</v>
      </c>
      <c r="F34" s="203">
        <v>52.615998353622828</v>
      </c>
      <c r="G34" s="203">
        <v>34.89844702306511</v>
      </c>
      <c r="H34" s="203">
        <v>12.483971568332567</v>
      </c>
      <c r="I34" s="203">
        <v>52.753462217184598</v>
      </c>
      <c r="J34" s="203">
        <v>33.184329398840454</v>
      </c>
      <c r="K34" s="203">
        <v>14.061904913639925</v>
      </c>
    </row>
    <row r="35" spans="1:11" ht="15" customHeight="1">
      <c r="A35" s="834"/>
      <c r="B35" s="447" t="s">
        <v>165</v>
      </c>
      <c r="C35" s="203">
        <v>51.939597056897412</v>
      </c>
      <c r="D35" s="203">
        <v>31.907238337378175</v>
      </c>
      <c r="E35" s="203">
        <v>16.153935051427251</v>
      </c>
      <c r="F35" s="203">
        <v>53.448987390141376</v>
      </c>
      <c r="G35" s="203">
        <v>35.916698509743981</v>
      </c>
      <c r="H35" s="203">
        <v>10.634314100114638</v>
      </c>
      <c r="I35" s="203">
        <v>53.669163143805868</v>
      </c>
      <c r="J35" s="203">
        <v>34.846188727820604</v>
      </c>
      <c r="K35" s="203">
        <v>11.484574989394845</v>
      </c>
    </row>
    <row r="36" spans="1:11" ht="15" customHeight="1">
      <c r="A36" s="836" t="s">
        <v>10</v>
      </c>
      <c r="B36" s="449" t="s">
        <v>76</v>
      </c>
      <c r="C36" s="204">
        <v>56.837714361385153</v>
      </c>
      <c r="D36" s="204">
        <v>30.780639608024895</v>
      </c>
      <c r="E36" s="204">
        <v>12.378335430047011</v>
      </c>
      <c r="F36" s="204">
        <v>55.280788820686965</v>
      </c>
      <c r="G36" s="204">
        <v>33.115449915110354</v>
      </c>
      <c r="H36" s="204">
        <v>11.606373253232336</v>
      </c>
      <c r="I36" s="204">
        <v>54.928515728147651</v>
      </c>
      <c r="J36" s="204">
        <v>36.142984622177529</v>
      </c>
      <c r="K36" s="204">
        <v>8.9285614899549746</v>
      </c>
    </row>
    <row r="37" spans="1:11" ht="15" customHeight="1">
      <c r="A37" s="834"/>
      <c r="B37" s="449" t="s">
        <v>77</v>
      </c>
      <c r="C37" s="204">
        <v>52.746790008756037</v>
      </c>
      <c r="D37" s="204">
        <v>28.850819792662303</v>
      </c>
      <c r="E37" s="204">
        <v>18.401721798530858</v>
      </c>
      <c r="F37" s="204">
        <v>54.141797616485</v>
      </c>
      <c r="G37" s="204">
        <v>30.165750181014072</v>
      </c>
      <c r="H37" s="204">
        <v>15.693104505456516</v>
      </c>
      <c r="I37" s="204">
        <v>54.669920076908674</v>
      </c>
      <c r="J37" s="204">
        <v>32.875262404644921</v>
      </c>
      <c r="K37" s="204">
        <v>12.454817518446401</v>
      </c>
    </row>
    <row r="38" spans="1:11" ht="15" customHeight="1">
      <c r="A38" s="834"/>
      <c r="B38" s="449" t="s">
        <v>165</v>
      </c>
      <c r="C38" s="204">
        <v>54.802421500798296</v>
      </c>
      <c r="D38" s="204">
        <v>29.821048430015967</v>
      </c>
      <c r="E38" s="204">
        <v>15.378193187865886</v>
      </c>
      <c r="F38" s="204">
        <v>54.710781018515497</v>
      </c>
      <c r="G38" s="204">
        <v>31.638526853018163</v>
      </c>
      <c r="H38" s="204">
        <v>13.648734197868468</v>
      </c>
      <c r="I38" s="204">
        <v>54.80520068932595</v>
      </c>
      <c r="J38" s="204">
        <v>34.585522536590105</v>
      </c>
      <c r="K38" s="204">
        <v>10.609309136805315</v>
      </c>
    </row>
    <row r="39" spans="1:11" ht="15" customHeight="1">
      <c r="A39" s="835" t="s">
        <v>11</v>
      </c>
      <c r="B39" s="447" t="s">
        <v>76</v>
      </c>
      <c r="C39" s="203">
        <v>50.975027650037838</v>
      </c>
      <c r="D39" s="203">
        <v>36.989929565166776</v>
      </c>
      <c r="E39" s="203">
        <v>12.032132254496769</v>
      </c>
      <c r="F39" s="203">
        <v>56.676646706586844</v>
      </c>
      <c r="G39" s="203">
        <v>32.84730538922156</v>
      </c>
      <c r="H39" s="203">
        <v>10.473053892215567</v>
      </c>
      <c r="I39" s="203">
        <v>56.115422083375321</v>
      </c>
      <c r="J39" s="203">
        <v>38.19185506175328</v>
      </c>
      <c r="K39" s="203">
        <v>5.6921629883435791</v>
      </c>
    </row>
    <row r="40" spans="1:11" ht="15" customHeight="1">
      <c r="A40" s="834"/>
      <c r="B40" s="447" t="s">
        <v>77</v>
      </c>
      <c r="C40" s="203">
        <v>50.862172916917878</v>
      </c>
      <c r="D40" s="203">
        <v>29.344025081393948</v>
      </c>
      <c r="E40" s="203">
        <v>19.793802001688171</v>
      </c>
      <c r="F40" s="203">
        <v>52.695727877619547</v>
      </c>
      <c r="G40" s="203">
        <v>34.382190162303338</v>
      </c>
      <c r="H40" s="203">
        <v>12.91275418195386</v>
      </c>
      <c r="I40" s="203">
        <v>51.492026565386873</v>
      </c>
      <c r="J40" s="203">
        <v>36.933054872621852</v>
      </c>
      <c r="K40" s="203">
        <v>11.574918561991288</v>
      </c>
    </row>
    <row r="41" spans="1:11" ht="15" customHeight="1">
      <c r="A41" s="834"/>
      <c r="B41" s="447" t="s">
        <v>165</v>
      </c>
      <c r="C41" s="203">
        <v>50.918837274733086</v>
      </c>
      <c r="D41" s="203">
        <v>33.236587641231438</v>
      </c>
      <c r="E41" s="203">
        <v>15.846055885445203</v>
      </c>
      <c r="F41" s="203">
        <v>54.724031173267861</v>
      </c>
      <c r="G41" s="203">
        <v>33.596669157681234</v>
      </c>
      <c r="H41" s="203">
        <v>11.668623892388172</v>
      </c>
      <c r="I41" s="203">
        <v>53.859351640964412</v>
      </c>
      <c r="J41" s="203">
        <v>37.577705186843616</v>
      </c>
      <c r="K41" s="203">
        <v>8.5627998377454073</v>
      </c>
    </row>
    <row r="42" spans="1:11" ht="15" customHeight="1">
      <c r="A42" s="836" t="s">
        <v>12</v>
      </c>
      <c r="B42" s="449" t="s">
        <v>76</v>
      </c>
      <c r="C42" s="204">
        <v>49.213217938630997</v>
      </c>
      <c r="D42" s="204">
        <v>34.421715184893785</v>
      </c>
      <c r="E42" s="204">
        <v>16.365066876475218</v>
      </c>
      <c r="F42" s="204">
        <v>57.849872773536894</v>
      </c>
      <c r="G42" s="204">
        <v>30.343511450381673</v>
      </c>
      <c r="H42" s="204">
        <v>11.806615776081426</v>
      </c>
      <c r="I42" s="204">
        <v>50.662677805373676</v>
      </c>
      <c r="J42" s="204">
        <v>39.794536012643938</v>
      </c>
      <c r="K42" s="204">
        <v>9.5450440279972906</v>
      </c>
    </row>
    <row r="43" spans="1:11" ht="15" customHeight="1">
      <c r="A43" s="834"/>
      <c r="B43" s="449" t="s">
        <v>77</v>
      </c>
      <c r="C43" s="204">
        <v>52.643120960295477</v>
      </c>
      <c r="D43" s="204">
        <v>27.931671283471836</v>
      </c>
      <c r="E43" s="204">
        <v>19.448291782086795</v>
      </c>
      <c r="F43" s="204">
        <v>58.171530012204599</v>
      </c>
      <c r="G43" s="204">
        <v>29.313214246088982</v>
      </c>
      <c r="H43" s="204">
        <v>12.526350826583824</v>
      </c>
      <c r="I43" s="204">
        <v>48.298244697523771</v>
      </c>
      <c r="J43" s="204">
        <v>39.431616341030193</v>
      </c>
      <c r="K43" s="204">
        <v>12.271444990074182</v>
      </c>
    </row>
    <row r="44" spans="1:11" ht="15" customHeight="1">
      <c r="A44" s="834"/>
      <c r="B44" s="449" t="s">
        <v>165</v>
      </c>
      <c r="C44" s="204">
        <v>51.025294695481335</v>
      </c>
      <c r="D44" s="204">
        <v>30.973722986247544</v>
      </c>
      <c r="E44" s="204">
        <v>18.00098231827112</v>
      </c>
      <c r="F44" s="204">
        <v>58.020740740740749</v>
      </c>
      <c r="G44" s="204">
        <v>29.801481481481478</v>
      </c>
      <c r="H44" s="204">
        <v>12.195555555555556</v>
      </c>
      <c r="I44" s="204">
        <v>49.565849227974567</v>
      </c>
      <c r="J44" s="204">
        <v>39.625794732061756</v>
      </c>
      <c r="K44" s="204">
        <v>10.808961550105964</v>
      </c>
    </row>
    <row r="45" spans="1:11" ht="15" customHeight="1">
      <c r="A45" s="835" t="s">
        <v>13</v>
      </c>
      <c r="B45" s="447" t="s">
        <v>76</v>
      </c>
      <c r="C45" s="203">
        <v>47.793208075621422</v>
      </c>
      <c r="D45" s="203">
        <v>33.83358618275178</v>
      </c>
      <c r="E45" s="203">
        <v>18.377873730890418</v>
      </c>
      <c r="F45" s="203">
        <v>42.587688482948707</v>
      </c>
      <c r="G45" s="203">
        <v>44.017186402205056</v>
      </c>
      <c r="H45" s="203">
        <v>13.400529643841541</v>
      </c>
      <c r="I45" s="203">
        <v>49.959640335845329</v>
      </c>
      <c r="J45" s="203">
        <v>43.320475582403184</v>
      </c>
      <c r="K45" s="203">
        <v>6.7205457155900774</v>
      </c>
    </row>
    <row r="46" spans="1:11" ht="15" customHeight="1">
      <c r="A46" s="834"/>
      <c r="B46" s="447" t="s">
        <v>77</v>
      </c>
      <c r="C46" s="203">
        <v>53.847734511455869</v>
      </c>
      <c r="D46" s="203">
        <v>30.445391965478269</v>
      </c>
      <c r="E46" s="203">
        <v>15.717147847529025</v>
      </c>
      <c r="F46" s="203">
        <v>45.513998318333279</v>
      </c>
      <c r="G46" s="203">
        <v>37.616393136308432</v>
      </c>
      <c r="H46" s="203">
        <v>16.863380150104327</v>
      </c>
      <c r="I46" s="203">
        <v>47.808124179245418</v>
      </c>
      <c r="J46" s="203">
        <v>42.235477254954048</v>
      </c>
      <c r="K46" s="203">
        <v>9.9571363227243879</v>
      </c>
    </row>
    <row r="47" spans="1:11" ht="15" customHeight="1">
      <c r="A47" s="834"/>
      <c r="B47" s="447" t="s">
        <v>165</v>
      </c>
      <c r="C47" s="203">
        <v>50.673742388300603</v>
      </c>
      <c r="D47" s="203">
        <v>32.216135579956465</v>
      </c>
      <c r="E47" s="203">
        <v>17.111344794698098</v>
      </c>
      <c r="F47" s="203">
        <v>43.947395072266659</v>
      </c>
      <c r="G47" s="203">
        <v>41.043707229560603</v>
      </c>
      <c r="H47" s="203">
        <v>15.010344478363402</v>
      </c>
      <c r="I47" s="203">
        <v>48.942404286192662</v>
      </c>
      <c r="J47" s="203">
        <v>42.807511999107042</v>
      </c>
      <c r="K47" s="203">
        <v>8.2507813372028131</v>
      </c>
    </row>
    <row r="48" spans="1:11" ht="15" customHeight="1">
      <c r="A48" s="836" t="s">
        <v>14</v>
      </c>
      <c r="B48" s="449" t="s">
        <v>76</v>
      </c>
      <c r="C48" s="204">
        <v>51.17954025962824</v>
      </c>
      <c r="D48" s="204">
        <v>31.082071850605942</v>
      </c>
      <c r="E48" s="204">
        <v>17.721136843921162</v>
      </c>
      <c r="F48" s="204">
        <v>42.196132596685082</v>
      </c>
      <c r="G48" s="204">
        <v>41.599250197316486</v>
      </c>
      <c r="H48" s="204">
        <v>16.184885556432519</v>
      </c>
      <c r="I48" s="204">
        <v>44.199812709761652</v>
      </c>
      <c r="J48" s="204">
        <v>44.734341784178774</v>
      </c>
      <c r="K48" s="204">
        <v>11.064478424027833</v>
      </c>
    </row>
    <row r="49" spans="1:11" ht="15" customHeight="1">
      <c r="A49" s="834"/>
      <c r="B49" s="449" t="s">
        <v>77</v>
      </c>
      <c r="C49" s="204">
        <v>54.490989716010944</v>
      </c>
      <c r="D49" s="204">
        <v>26.950655722237947</v>
      </c>
      <c r="E49" s="204">
        <v>18.553637135578828</v>
      </c>
      <c r="F49" s="204">
        <v>45.104687128241736</v>
      </c>
      <c r="G49" s="204">
        <v>38.615274803711642</v>
      </c>
      <c r="H49" s="204">
        <v>16.256245538900789</v>
      </c>
      <c r="I49" s="204">
        <v>46.980649872216148</v>
      </c>
      <c r="J49" s="204">
        <v>41.816721431179253</v>
      </c>
      <c r="K49" s="204">
        <v>11.204089083607156</v>
      </c>
    </row>
    <row r="50" spans="1:11" ht="15" customHeight="1">
      <c r="A50" s="834"/>
      <c r="B50" s="449" t="s">
        <v>165</v>
      </c>
      <c r="C50" s="204">
        <v>52.765698578284479</v>
      </c>
      <c r="D50" s="204">
        <v>29.105738683730259</v>
      </c>
      <c r="E50" s="204">
        <v>18.115044048396907</v>
      </c>
      <c r="F50" s="204">
        <v>43.515547045656803</v>
      </c>
      <c r="G50" s="204">
        <v>40.252420377012506</v>
      </c>
      <c r="H50" s="204">
        <v>16.226638979531298</v>
      </c>
      <c r="I50" s="204">
        <v>45.543963706331979</v>
      </c>
      <c r="J50" s="204">
        <v>43.323624424085153</v>
      </c>
      <c r="K50" s="204">
        <v>11.132764920828258</v>
      </c>
    </row>
    <row r="51" spans="1:11" ht="15" customHeight="1">
      <c r="A51" s="835" t="s">
        <v>15</v>
      </c>
      <c r="B51" s="447" t="s">
        <v>76</v>
      </c>
      <c r="C51" s="203">
        <v>53.321539965550954</v>
      </c>
      <c r="D51" s="203">
        <v>34.383874121316509</v>
      </c>
      <c r="E51" s="203">
        <v>12.29924118988874</v>
      </c>
      <c r="F51" s="203">
        <v>58.785834738617204</v>
      </c>
      <c r="G51" s="203">
        <v>30.788364249578411</v>
      </c>
      <c r="H51" s="203">
        <v>10.438448566610456</v>
      </c>
      <c r="I51" s="203">
        <v>55.386162163853868</v>
      </c>
      <c r="J51" s="203">
        <v>35.690366093154616</v>
      </c>
      <c r="K51" s="203">
        <v>8.9226893254778581</v>
      </c>
    </row>
    <row r="52" spans="1:11" ht="15" customHeight="1">
      <c r="A52" s="834"/>
      <c r="B52" s="447" t="s">
        <v>77</v>
      </c>
      <c r="C52" s="203">
        <v>51.56074556478778</v>
      </c>
      <c r="D52" s="203">
        <v>34.147765551313711</v>
      </c>
      <c r="E52" s="203">
        <v>14.291488883898495</v>
      </c>
      <c r="F52" s="203">
        <v>55.005448429430992</v>
      </c>
      <c r="G52" s="203">
        <v>31.292935992798597</v>
      </c>
      <c r="H52" s="203">
        <v>13.701615577770406</v>
      </c>
      <c r="I52" s="203">
        <v>54.929088332191355</v>
      </c>
      <c r="J52" s="203">
        <v>31.640870650735398</v>
      </c>
      <c r="K52" s="203">
        <v>13.428633108380811</v>
      </c>
    </row>
    <row r="53" spans="1:11" ht="15" customHeight="1">
      <c r="A53" s="834"/>
      <c r="B53" s="447" t="s">
        <v>165</v>
      </c>
      <c r="C53" s="203">
        <v>52.420682088324035</v>
      </c>
      <c r="D53" s="203">
        <v>34.266709335283899</v>
      </c>
      <c r="E53" s="203">
        <v>13.314894395172349</v>
      </c>
      <c r="F53" s="203">
        <v>57.003904071388725</v>
      </c>
      <c r="G53" s="203">
        <v>31.027328499721136</v>
      </c>
      <c r="H53" s="203">
        <v>11.975460122699385</v>
      </c>
      <c r="I53" s="203">
        <v>55.178203774228997</v>
      </c>
      <c r="J53" s="203">
        <v>33.849649566358373</v>
      </c>
      <c r="K53" s="203">
        <v>10.971506597966741</v>
      </c>
    </row>
    <row r="54" spans="1:11" ht="15" customHeight="1">
      <c r="A54" s="836" t="s">
        <v>16</v>
      </c>
      <c r="B54" s="449" t="s">
        <v>76</v>
      </c>
      <c r="C54" s="204">
        <v>54.814592016499809</v>
      </c>
      <c r="D54" s="204">
        <v>29.678167833970697</v>
      </c>
      <c r="E54" s="204">
        <v>15.515833798822671</v>
      </c>
      <c r="F54" s="204">
        <v>42.030617991910297</v>
      </c>
      <c r="G54" s="204">
        <v>46.986841431570333</v>
      </c>
      <c r="H54" s="204">
        <v>10.977420510982542</v>
      </c>
      <c r="I54" s="204">
        <v>53.679989578790575</v>
      </c>
      <c r="J54" s="204">
        <v>36.422693316266717</v>
      </c>
      <c r="K54" s="204">
        <v>9.8995825852528565</v>
      </c>
    </row>
    <row r="55" spans="1:11" ht="15" customHeight="1">
      <c r="A55" s="834"/>
      <c r="B55" s="449" t="s">
        <v>77</v>
      </c>
      <c r="C55" s="204">
        <v>57.111892490727811</v>
      </c>
      <c r="D55" s="204">
        <v>26.053658301623233</v>
      </c>
      <c r="E55" s="204">
        <v>16.844082654978084</v>
      </c>
      <c r="F55" s="204">
        <v>40.940155702145361</v>
      </c>
      <c r="G55" s="204">
        <v>44.345397278183881</v>
      </c>
      <c r="H55" s="204">
        <v>14.678790039816962</v>
      </c>
      <c r="I55" s="204">
        <v>51.232200935701442</v>
      </c>
      <c r="J55" s="204">
        <v>36.410864614332397</v>
      </c>
      <c r="K55" s="204">
        <v>12.358389662172486</v>
      </c>
    </row>
    <row r="56" spans="1:11" ht="15" customHeight="1">
      <c r="A56" s="834"/>
      <c r="B56" s="449" t="s">
        <v>165</v>
      </c>
      <c r="C56" s="204">
        <v>55.894442804260436</v>
      </c>
      <c r="D56" s="204">
        <v>27.96993164217746</v>
      </c>
      <c r="E56" s="204">
        <v>16.142438625576272</v>
      </c>
      <c r="F56" s="204">
        <v>41.529829193827872</v>
      </c>
      <c r="G56" s="204">
        <v>45.773853728305433</v>
      </c>
      <c r="H56" s="204">
        <v>12.688065571966883</v>
      </c>
      <c r="I56" s="204">
        <v>52.607827463319708</v>
      </c>
      <c r="J56" s="204">
        <v>36.417226916180738</v>
      </c>
      <c r="K56" s="204">
        <v>10.975901043640544</v>
      </c>
    </row>
    <row r="57" spans="1:11" ht="15" customHeight="1">
      <c r="A57" s="833" t="s">
        <v>0</v>
      </c>
      <c r="B57" s="452" t="s">
        <v>76</v>
      </c>
      <c r="C57" s="453">
        <v>52.755954746428266</v>
      </c>
      <c r="D57" s="453">
        <v>34.89393867813105</v>
      </c>
      <c r="E57" s="453">
        <v>12.350523428533316</v>
      </c>
      <c r="F57" s="453">
        <v>52.127582264930396</v>
      </c>
      <c r="G57" s="453">
        <v>37.626370616333638</v>
      </c>
      <c r="H57" s="453">
        <v>10.246606126162387</v>
      </c>
      <c r="I57" s="453">
        <v>53.393363931630709</v>
      </c>
      <c r="J57" s="453">
        <v>38.828255555449296</v>
      </c>
      <c r="K57" s="453">
        <v>7.7783805129200152</v>
      </c>
    </row>
    <row r="58" spans="1:11" ht="15" customHeight="1">
      <c r="A58" s="834"/>
      <c r="B58" s="452" t="s">
        <v>77</v>
      </c>
      <c r="C58" s="453">
        <v>51.536785235965766</v>
      </c>
      <c r="D58" s="453">
        <v>31.357115292942598</v>
      </c>
      <c r="E58" s="453">
        <v>17.105815721971261</v>
      </c>
      <c r="F58" s="453">
        <v>50.476266546613715</v>
      </c>
      <c r="G58" s="453">
        <v>35.753465439996504</v>
      </c>
      <c r="H58" s="453">
        <v>13.770703689450103</v>
      </c>
      <c r="I58" s="453">
        <v>51.495987584217183</v>
      </c>
      <c r="J58" s="453">
        <v>36.870742229472221</v>
      </c>
      <c r="K58" s="453">
        <v>11.633300330485666</v>
      </c>
    </row>
    <row r="59" spans="1:11" ht="15" customHeight="1" thickBot="1">
      <c r="A59" s="837"/>
      <c r="B59" s="664" t="s">
        <v>165</v>
      </c>
      <c r="C59" s="777">
        <v>52.15270699429707</v>
      </c>
      <c r="D59" s="777">
        <v>33.143727203039312</v>
      </c>
      <c r="E59" s="777">
        <v>14.702863817731016</v>
      </c>
      <c r="F59" s="777">
        <v>51.318029088226112</v>
      </c>
      <c r="G59" s="777">
        <v>36.707256103727381</v>
      </c>
      <c r="H59" s="777">
        <v>11.974572372309924</v>
      </c>
      <c r="I59" s="777">
        <v>52.49116301096759</v>
      </c>
      <c r="J59" s="777">
        <v>37.897377835551517</v>
      </c>
      <c r="K59" s="777">
        <v>9.6113803189815883</v>
      </c>
    </row>
    <row r="60" spans="1:11" ht="15" customHeight="1">
      <c r="A60" s="833" t="s">
        <v>26</v>
      </c>
      <c r="B60" s="452" t="s">
        <v>76</v>
      </c>
      <c r="C60" s="191">
        <v>43.824446999999999</v>
      </c>
      <c r="D60" s="191">
        <v>44.940171999999997</v>
      </c>
      <c r="E60" s="191">
        <v>11.235381</v>
      </c>
      <c r="F60" s="191">
        <v>45.652025999999999</v>
      </c>
      <c r="G60" s="191">
        <v>40.509273</v>
      </c>
      <c r="H60" s="191">
        <v>13.838699999999999</v>
      </c>
      <c r="I60" s="191">
        <v>46.264952000000001</v>
      </c>
      <c r="J60" s="191">
        <v>42.214863000000001</v>
      </c>
      <c r="K60" s="453">
        <v>11.520185</v>
      </c>
    </row>
    <row r="61" spans="1:11" ht="15" customHeight="1">
      <c r="A61" s="834"/>
      <c r="B61" s="452" t="s">
        <v>77</v>
      </c>
      <c r="C61" s="191">
        <v>45.978008000000003</v>
      </c>
      <c r="D61" s="191">
        <v>35.509926</v>
      </c>
      <c r="E61" s="191">
        <v>18.512066000000001</v>
      </c>
      <c r="F61" s="191">
        <v>48.113196000000002</v>
      </c>
      <c r="G61" s="191">
        <v>34.074506</v>
      </c>
      <c r="H61" s="191">
        <v>17.812297999999998</v>
      </c>
      <c r="I61" s="191">
        <v>48.898136000000001</v>
      </c>
      <c r="J61" s="191">
        <v>34.737665</v>
      </c>
      <c r="K61" s="453">
        <v>16.364197999999998</v>
      </c>
    </row>
    <row r="62" spans="1:11" ht="15" customHeight="1">
      <c r="A62" s="834"/>
      <c r="B62" s="452" t="s">
        <v>165</v>
      </c>
      <c r="C62" s="191">
        <v>44.880518000000002</v>
      </c>
      <c r="D62" s="191">
        <v>40.256551999999999</v>
      </c>
      <c r="E62" s="191">
        <v>14.86293</v>
      </c>
      <c r="F62" s="191">
        <v>46.747217999999997</v>
      </c>
      <c r="G62" s="191">
        <v>37.267581999999997</v>
      </c>
      <c r="H62" s="191">
        <v>15.985201</v>
      </c>
      <c r="I62" s="191">
        <v>47.550910000000002</v>
      </c>
      <c r="J62" s="191">
        <v>38.540497000000002</v>
      </c>
      <c r="K62" s="453">
        <v>13.908594000000001</v>
      </c>
    </row>
    <row r="63" spans="1:11">
      <c r="A63" s="464"/>
      <c r="B63" s="465"/>
      <c r="C63" s="455"/>
      <c r="D63" s="455"/>
      <c r="E63" s="455"/>
      <c r="F63" s="455"/>
      <c r="G63" s="455"/>
      <c r="H63" s="455"/>
      <c r="I63" s="455"/>
      <c r="J63" s="455"/>
      <c r="K63" s="455"/>
    </row>
    <row r="64" spans="1:11">
      <c r="A64" s="464"/>
      <c r="B64" s="465"/>
      <c r="C64" s="455"/>
      <c r="D64" s="466"/>
      <c r="E64" s="466"/>
      <c r="F64" s="466"/>
      <c r="G64" s="466"/>
      <c r="H64" s="466"/>
      <c r="I64" s="466"/>
      <c r="J64" s="466"/>
      <c r="K64" s="466"/>
    </row>
    <row r="65" spans="1:11">
      <c r="A65" s="779" t="s">
        <v>524</v>
      </c>
      <c r="B65" s="780"/>
      <c r="C65" s="776"/>
      <c r="D65" s="781"/>
      <c r="E65" s="455"/>
      <c r="F65" s="467"/>
      <c r="G65" s="467"/>
      <c r="H65" s="467"/>
      <c r="I65" s="455"/>
      <c r="J65" s="455"/>
      <c r="K65" s="455"/>
    </row>
  </sheetData>
  <mergeCells count="19">
    <mergeCell ref="A15:A17"/>
    <mergeCell ref="A18:A20"/>
    <mergeCell ref="A21:A23"/>
    <mergeCell ref="A4:K4"/>
    <mergeCell ref="A60:A62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24:A26"/>
    <mergeCell ref="A9:A11"/>
    <mergeCell ref="A12:A14"/>
  </mergeCells>
  <conditionalFormatting sqref="D65:E65 I65:K65">
    <cfRule type="expression" dxfId="20" priority="2" stopIfTrue="1">
      <formula>D65=1</formula>
    </cfRule>
  </conditionalFormatting>
  <conditionalFormatting sqref="C65">
    <cfRule type="expression" dxfId="19" priority="3" stopIfTrue="1">
      <formula>#REF!=1</formula>
    </cfRule>
  </conditionalFormatting>
  <conditionalFormatting sqref="F65:H65">
    <cfRule type="expression" dxfId="18" priority="1" stopIfTrue="1">
      <formula>F65=1</formula>
    </cfRule>
  </conditionalFormatting>
  <conditionalFormatting sqref="C62">
    <cfRule type="expression" dxfId="17" priority="4" stopIfTrue="1">
      <formula>#REF!=1</formula>
    </cfRule>
  </conditionalFormatting>
  <conditionalFormatting sqref="C60:J60">
    <cfRule type="expression" dxfId="16" priority="5" stopIfTrue="1">
      <formula>#REF!=1</formula>
    </cfRule>
  </conditionalFormatting>
  <conditionalFormatting sqref="D62:J62 C61:J61">
    <cfRule type="expression" dxfId="15" priority="6" stopIfTrue="1">
      <formula>#REF!=1</formula>
    </cfRule>
  </conditionalFormatting>
  <hyperlinks>
    <hyperlink ref="A1" location="Inhalt!A1" display="Zurück "/>
  </hyperlinks>
  <pageMargins left="0.39370078740157483" right="0.23622047244094491" top="0.39370078740157483" bottom="0.39370078740157483" header="0" footer="0.31496062992125984"/>
  <pageSetup paperSize="9" scale="70" orientation="portrait" r:id="rId1"/>
  <headerFooter alignWithMargins="0">
    <oddHeader>&amp;C-45-</oddHeader>
    <oddFooter>&amp;CStatistische Ämter des Bundes und der Länder, Internationale Bildungsindikatoren, 2017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zoomScaleNormal="100" workbookViewId="0">
      <pane xSplit="1" ySplit="11" topLeftCell="B12" activePane="bottomRight" state="frozen"/>
      <selection activeCellId="2" sqref="J26 A1 A1:A65536"/>
      <selection pane="topRight" activeCellId="2" sqref="J26 A1 A1:A65536"/>
      <selection pane="bottomLeft" activeCellId="2" sqref="J26 A1 A1:A65536"/>
      <selection pane="bottomRight"/>
    </sheetView>
  </sheetViews>
  <sheetFormatPr baseColWidth="10" defaultColWidth="9.140625" defaultRowHeight="12.75"/>
  <cols>
    <col min="1" max="1" width="24" style="87" customWidth="1"/>
    <col min="2" max="10" width="9.7109375" style="88" customWidth="1"/>
    <col min="11" max="16384" width="9.140625" style="74"/>
  </cols>
  <sheetData>
    <row r="1" spans="1:12">
      <c r="A1" s="569" t="s">
        <v>421</v>
      </c>
    </row>
    <row r="3" spans="1:12" s="97" customFormat="1" ht="15.75" customHeight="1">
      <c r="A3" s="469" t="s">
        <v>364</v>
      </c>
      <c r="B3" s="74"/>
      <c r="C3" s="74"/>
      <c r="D3" s="74"/>
      <c r="E3" s="74"/>
      <c r="F3" s="74"/>
      <c r="G3" s="74"/>
      <c r="H3" s="74"/>
      <c r="I3" s="74"/>
      <c r="J3" s="74"/>
    </row>
    <row r="4" spans="1:12" s="97" customFormat="1" ht="15.75">
      <c r="A4" s="470" t="s">
        <v>365</v>
      </c>
      <c r="B4" s="74"/>
      <c r="C4" s="74"/>
      <c r="D4" s="74"/>
      <c r="E4" s="74"/>
      <c r="F4" s="74"/>
      <c r="G4" s="74"/>
      <c r="H4" s="74"/>
      <c r="I4" s="74"/>
      <c r="J4" s="74"/>
    </row>
    <row r="5" spans="1:12" s="97" customFormat="1">
      <c r="A5" s="457" t="s">
        <v>366</v>
      </c>
      <c r="B5" s="74"/>
      <c r="C5" s="74"/>
      <c r="D5" s="74"/>
      <c r="E5" s="74"/>
      <c r="F5" s="74"/>
      <c r="G5" s="74"/>
      <c r="H5" s="74"/>
      <c r="I5" s="74"/>
      <c r="J5" s="74"/>
    </row>
    <row r="6" spans="1:12">
      <c r="A6" s="457" t="s">
        <v>367</v>
      </c>
      <c r="B6" s="74"/>
      <c r="C6" s="74"/>
      <c r="D6" s="74"/>
      <c r="E6" s="74"/>
      <c r="F6" s="74"/>
      <c r="G6" s="74"/>
      <c r="H6" s="74"/>
      <c r="I6" s="74"/>
      <c r="J6" s="74"/>
    </row>
    <row r="7" spans="1:12">
      <c r="A7" s="457"/>
      <c r="B7" s="74"/>
      <c r="C7" s="74"/>
      <c r="D7" s="74"/>
      <c r="E7" s="74"/>
      <c r="F7" s="74"/>
      <c r="G7" s="74"/>
      <c r="H7" s="74"/>
      <c r="I7" s="74"/>
      <c r="J7" s="74"/>
    </row>
    <row r="8" spans="1:12" ht="12.75" customHeight="1">
      <c r="A8" s="106"/>
      <c r="B8" s="471" t="s">
        <v>19</v>
      </c>
      <c r="C8" s="472"/>
      <c r="D8" s="472"/>
      <c r="E8" s="473"/>
      <c r="F8" s="471" t="s">
        <v>368</v>
      </c>
      <c r="G8" s="471"/>
      <c r="H8" s="443"/>
      <c r="I8" s="443"/>
      <c r="J8" s="443"/>
    </row>
    <row r="9" spans="1:12" ht="17.25" customHeight="1">
      <c r="A9" s="106"/>
      <c r="B9" s="474" t="s">
        <v>111</v>
      </c>
      <c r="C9" s="474"/>
      <c r="D9" s="475"/>
      <c r="E9" s="418"/>
      <c r="F9" s="474"/>
      <c r="G9" s="422" t="s">
        <v>369</v>
      </c>
      <c r="H9" s="422"/>
      <c r="I9" s="422" t="s">
        <v>370</v>
      </c>
      <c r="J9" s="422"/>
      <c r="L9" s="468"/>
    </row>
    <row r="10" spans="1:12" ht="38.25">
      <c r="A10" s="95"/>
      <c r="B10" s="476" t="s">
        <v>165</v>
      </c>
      <c r="C10" s="476"/>
      <c r="D10" s="32" t="s">
        <v>76</v>
      </c>
      <c r="E10" s="108" t="s">
        <v>77</v>
      </c>
      <c r="F10" s="108" t="s">
        <v>165</v>
      </c>
      <c r="G10" s="108" t="s">
        <v>371</v>
      </c>
      <c r="H10" s="108" t="s">
        <v>372</v>
      </c>
      <c r="I10" s="108" t="s">
        <v>371</v>
      </c>
      <c r="J10" s="108" t="s">
        <v>372</v>
      </c>
    </row>
    <row r="11" spans="1:12">
      <c r="A11" s="95" t="s">
        <v>17</v>
      </c>
      <c r="B11" s="423" t="s">
        <v>373</v>
      </c>
      <c r="C11" s="477" t="s">
        <v>247</v>
      </c>
      <c r="D11" s="477"/>
      <c r="E11" s="477"/>
      <c r="F11" s="478"/>
      <c r="G11" s="477"/>
      <c r="H11" s="477"/>
      <c r="I11" s="477"/>
      <c r="J11" s="477"/>
    </row>
    <row r="12" spans="1:12" ht="15" customHeight="1">
      <c r="A12" s="659" t="s">
        <v>2</v>
      </c>
      <c r="B12" s="234">
        <v>84.534000000000006</v>
      </c>
      <c r="C12" s="203">
        <v>9.3539206486907585</v>
      </c>
      <c r="D12" s="203">
        <v>9.8696430628121501</v>
      </c>
      <c r="E12" s="203">
        <v>8.7763261628561775</v>
      </c>
      <c r="F12" s="203">
        <v>9.3539206486907585</v>
      </c>
      <c r="G12" s="203">
        <v>4.7956907388063668</v>
      </c>
      <c r="H12" s="203">
        <v>4.5582299098843908</v>
      </c>
      <c r="I12" s="203">
        <v>51.269311756216432</v>
      </c>
      <c r="J12" s="203">
        <v>48.730688243783568</v>
      </c>
    </row>
    <row r="13" spans="1:12" ht="15" customHeight="1">
      <c r="A13" s="660" t="s">
        <v>1</v>
      </c>
      <c r="B13" s="236">
        <v>79.253</v>
      </c>
      <c r="C13" s="254">
        <v>7.6261343746181067</v>
      </c>
      <c r="D13" s="254">
        <v>8.3550022422476378</v>
      </c>
      <c r="E13" s="254">
        <v>6.832246934828154</v>
      </c>
      <c r="F13" s="204">
        <v>7.6261343746181067</v>
      </c>
      <c r="G13" s="204">
        <v>4.0773496505582507</v>
      </c>
      <c r="H13" s="204">
        <v>3.5487847240598565</v>
      </c>
      <c r="I13" s="204">
        <v>53.465483956443279</v>
      </c>
      <c r="J13" s="204">
        <v>46.534516043556714</v>
      </c>
    </row>
    <row r="14" spans="1:12" ht="15" customHeight="1">
      <c r="A14" s="659" t="s">
        <v>3</v>
      </c>
      <c r="B14" s="234">
        <v>27.055</v>
      </c>
      <c r="C14" s="203">
        <v>11.702242695560026</v>
      </c>
      <c r="D14" s="203">
        <v>12.54390895040045</v>
      </c>
      <c r="E14" s="203">
        <v>10.885333651543174</v>
      </c>
      <c r="F14" s="203">
        <v>11.702242695560026</v>
      </c>
      <c r="G14" s="203">
        <v>3.8084733666385517</v>
      </c>
      <c r="H14" s="203">
        <v>7.8937693289214739</v>
      </c>
      <c r="I14" s="203">
        <v>32.544816115320643</v>
      </c>
      <c r="J14" s="203">
        <v>67.455183884679357</v>
      </c>
    </row>
    <row r="15" spans="1:12" ht="15" customHeight="1">
      <c r="A15" s="660" t="s">
        <v>4</v>
      </c>
      <c r="B15" s="236">
        <v>12.335000000000001</v>
      </c>
      <c r="C15" s="254">
        <v>10.967564107123806</v>
      </c>
      <c r="D15" s="254">
        <v>12.609827530100878</v>
      </c>
      <c r="E15" s="254" t="s">
        <v>35</v>
      </c>
      <c r="F15" s="204">
        <v>10.967564107123806</v>
      </c>
      <c r="G15" s="204">
        <v>4.4465981434719213</v>
      </c>
      <c r="H15" s="204">
        <v>6.520965963651884</v>
      </c>
      <c r="I15" s="204">
        <v>40.543169841913254</v>
      </c>
      <c r="J15" s="204">
        <v>59.456830158086746</v>
      </c>
    </row>
    <row r="16" spans="1:12" ht="15" customHeight="1">
      <c r="A16" s="659" t="s">
        <v>5</v>
      </c>
      <c r="B16" s="234">
        <v>6.9339999999999993</v>
      </c>
      <c r="C16" s="203">
        <v>11.075438848691039</v>
      </c>
      <c r="D16" s="203" t="s">
        <v>35</v>
      </c>
      <c r="E16" s="203" t="s">
        <v>35</v>
      </c>
      <c r="F16" s="203">
        <v>11.075438848691039</v>
      </c>
      <c r="G16" s="203" t="s">
        <v>35</v>
      </c>
      <c r="H16" s="203" t="s">
        <v>35</v>
      </c>
      <c r="I16" s="203" t="s">
        <v>35</v>
      </c>
      <c r="J16" s="203" t="s">
        <v>35</v>
      </c>
    </row>
    <row r="17" spans="1:10" ht="15" customHeight="1">
      <c r="A17" s="660" t="s">
        <v>6</v>
      </c>
      <c r="B17" s="236">
        <v>17.170999999999999</v>
      </c>
      <c r="C17" s="254">
        <v>12.810259547451899</v>
      </c>
      <c r="D17" s="254">
        <v>13.234826578656536</v>
      </c>
      <c r="E17" s="254">
        <v>12.396305230334766</v>
      </c>
      <c r="F17" s="204">
        <v>12.810259547451899</v>
      </c>
      <c r="G17" s="204">
        <v>5.784797188919808</v>
      </c>
      <c r="H17" s="204">
        <v>7.0254623585320903</v>
      </c>
      <c r="I17" s="204">
        <v>45.15753304990973</v>
      </c>
      <c r="J17" s="204">
        <v>54.842466950090277</v>
      </c>
    </row>
    <row r="18" spans="1:10" ht="15" customHeight="1">
      <c r="A18" s="659" t="s">
        <v>7</v>
      </c>
      <c r="B18" s="234">
        <v>50.09</v>
      </c>
      <c r="C18" s="203">
        <v>10.477808132067658</v>
      </c>
      <c r="D18" s="203">
        <v>11.408565406234032</v>
      </c>
      <c r="E18" s="203">
        <v>9.452766926082008</v>
      </c>
      <c r="F18" s="203">
        <v>10.477808132067658</v>
      </c>
      <c r="G18" s="203">
        <v>4.5203720050705147</v>
      </c>
      <c r="H18" s="203">
        <v>5.957436126997143</v>
      </c>
      <c r="I18" s="203">
        <v>43.142343781193851</v>
      </c>
      <c r="J18" s="203">
        <v>56.857656218806149</v>
      </c>
    </row>
    <row r="19" spans="1:10" ht="15" customHeight="1">
      <c r="A19" s="660" t="s">
        <v>8</v>
      </c>
      <c r="B19" s="236">
        <v>10.408000000000001</v>
      </c>
      <c r="C19" s="254">
        <v>13.643036912751679</v>
      </c>
      <c r="D19" s="254">
        <v>14.300279160092245</v>
      </c>
      <c r="E19" s="254" t="s">
        <v>35</v>
      </c>
      <c r="F19" s="204">
        <v>13.643036912751679</v>
      </c>
      <c r="G19" s="204" t="s">
        <v>35</v>
      </c>
      <c r="H19" s="204">
        <v>7.5831061241610751</v>
      </c>
      <c r="I19" s="204" t="s">
        <v>35</v>
      </c>
      <c r="J19" s="204">
        <v>55.58224442736357</v>
      </c>
    </row>
    <row r="20" spans="1:10" ht="15" customHeight="1">
      <c r="A20" s="659" t="s">
        <v>9</v>
      </c>
      <c r="B20" s="234">
        <v>74.075000000000003</v>
      </c>
      <c r="C20" s="203">
        <v>12.054280469706043</v>
      </c>
      <c r="D20" s="203">
        <v>12.510348832898789</v>
      </c>
      <c r="E20" s="203">
        <v>11.546992293752128</v>
      </c>
      <c r="F20" s="203">
        <v>12.054280469706043</v>
      </c>
      <c r="G20" s="203">
        <v>5.3361040956075714</v>
      </c>
      <c r="H20" s="203">
        <v>6.7181763740984737</v>
      </c>
      <c r="I20" s="203">
        <v>44.267296658791757</v>
      </c>
      <c r="J20" s="203">
        <v>55.732703341208243</v>
      </c>
    </row>
    <row r="21" spans="1:10" ht="15" customHeight="1">
      <c r="A21" s="660" t="s">
        <v>10</v>
      </c>
      <c r="B21" s="236">
        <v>156.78899999999999</v>
      </c>
      <c r="C21" s="254">
        <v>11.414923730146247</v>
      </c>
      <c r="D21" s="254">
        <v>12.078742110668731</v>
      </c>
      <c r="E21" s="254">
        <v>10.688592766948036</v>
      </c>
      <c r="F21" s="204">
        <v>11.414923730146247</v>
      </c>
      <c r="G21" s="204">
        <v>5.1067894439493751</v>
      </c>
      <c r="H21" s="204">
        <v>6.3081342861968732</v>
      </c>
      <c r="I21" s="204">
        <v>44.737832373444576</v>
      </c>
      <c r="J21" s="204">
        <v>55.262167626555424</v>
      </c>
    </row>
    <row r="22" spans="1:10" ht="15" customHeight="1">
      <c r="A22" s="659" t="s">
        <v>11</v>
      </c>
      <c r="B22" s="234">
        <v>37.768999999999998</v>
      </c>
      <c r="C22" s="203">
        <v>11.826835760137779</v>
      </c>
      <c r="D22" s="203">
        <v>13.16739077962829</v>
      </c>
      <c r="E22" s="203">
        <v>10.380134088394193</v>
      </c>
      <c r="F22" s="203">
        <v>11.826835760137779</v>
      </c>
      <c r="G22" s="203">
        <v>6.0776577422890234</v>
      </c>
      <c r="H22" s="203">
        <v>5.749178017848755</v>
      </c>
      <c r="I22" s="203">
        <v>51.388705022637616</v>
      </c>
      <c r="J22" s="203">
        <v>48.611294977362391</v>
      </c>
    </row>
    <row r="23" spans="1:10" ht="15" customHeight="1">
      <c r="A23" s="660" t="s">
        <v>12</v>
      </c>
      <c r="B23" s="236">
        <v>8.0919999999999987</v>
      </c>
      <c r="C23" s="254">
        <v>10.320112230582833</v>
      </c>
      <c r="D23" s="254" t="s">
        <v>35</v>
      </c>
      <c r="E23" s="254" t="s">
        <v>35</v>
      </c>
      <c r="F23" s="204">
        <v>10.320112230582833</v>
      </c>
      <c r="G23" s="204" t="s">
        <v>35</v>
      </c>
      <c r="H23" s="204">
        <v>7.2592781532967718</v>
      </c>
      <c r="I23" s="204" t="s">
        <v>35</v>
      </c>
      <c r="J23" s="204">
        <v>70.341077607513583</v>
      </c>
    </row>
    <row r="24" spans="1:10" ht="15" customHeight="1">
      <c r="A24" s="659" t="s">
        <v>13</v>
      </c>
      <c r="B24" s="234">
        <v>15.967000000000001</v>
      </c>
      <c r="C24" s="203">
        <v>7.7351251320111238</v>
      </c>
      <c r="D24" s="203">
        <v>8.330730723584999</v>
      </c>
      <c r="E24" s="203">
        <v>7.0288488034423562</v>
      </c>
      <c r="F24" s="203">
        <v>7.7351251320111238</v>
      </c>
      <c r="G24" s="203">
        <v>2.7085291296470335</v>
      </c>
      <c r="H24" s="203">
        <v>5.0265960023640899</v>
      </c>
      <c r="I24" s="203">
        <v>35.015970439030497</v>
      </c>
      <c r="J24" s="203">
        <v>64.984029560969503</v>
      </c>
    </row>
    <row r="25" spans="1:10" ht="15" customHeight="1">
      <c r="A25" s="660" t="s">
        <v>14</v>
      </c>
      <c r="B25" s="236">
        <v>11.856</v>
      </c>
      <c r="C25" s="254">
        <v>11.171941991839656</v>
      </c>
      <c r="D25" s="254">
        <v>13.314688486176987</v>
      </c>
      <c r="E25" s="254" t="s">
        <v>35</v>
      </c>
      <c r="F25" s="204">
        <v>11.171941991839656</v>
      </c>
      <c r="G25" s="204" t="s">
        <v>35</v>
      </c>
      <c r="H25" s="204">
        <v>6.5424083374951705</v>
      </c>
      <c r="I25" s="204" t="s">
        <v>35</v>
      </c>
      <c r="J25" s="204">
        <v>58.5610661268556</v>
      </c>
    </row>
    <row r="26" spans="1:10" ht="15" customHeight="1">
      <c r="A26" s="659" t="s">
        <v>15</v>
      </c>
      <c r="B26" s="234">
        <v>21.670999999999999</v>
      </c>
      <c r="C26" s="203">
        <v>10.734116271812729</v>
      </c>
      <c r="D26" s="203">
        <v>10.820095294471562</v>
      </c>
      <c r="E26" s="203">
        <v>10.644475920679886</v>
      </c>
      <c r="F26" s="203">
        <v>10.734116271812729</v>
      </c>
      <c r="G26" s="203">
        <v>4.5143618523049795</v>
      </c>
      <c r="H26" s="203">
        <v>6.2197544195077485</v>
      </c>
      <c r="I26" s="203">
        <v>42.05620414378663</v>
      </c>
      <c r="J26" s="203">
        <v>57.943795856213363</v>
      </c>
    </row>
    <row r="27" spans="1:10" ht="15" customHeight="1">
      <c r="A27" s="660" t="s">
        <v>16</v>
      </c>
      <c r="B27" s="236">
        <v>9.173</v>
      </c>
      <c r="C27" s="254">
        <v>8.8030939905184162</v>
      </c>
      <c r="D27" s="254">
        <v>10.021653434012547</v>
      </c>
      <c r="E27" s="254" t="s">
        <v>35</v>
      </c>
      <c r="F27" s="204">
        <v>8.8030939905184162</v>
      </c>
      <c r="G27" s="204" t="s">
        <v>35</v>
      </c>
      <c r="H27" s="204">
        <v>5.4538300608433623</v>
      </c>
      <c r="I27" s="204" t="s">
        <v>35</v>
      </c>
      <c r="J27" s="204">
        <v>61.953559358988329</v>
      </c>
    </row>
    <row r="28" spans="1:10" ht="15" customHeight="1">
      <c r="A28" s="64" t="s">
        <v>0</v>
      </c>
      <c r="B28" s="238">
        <v>623.17499999999995</v>
      </c>
      <c r="C28" s="205">
        <v>10.313942387899234</v>
      </c>
      <c r="D28" s="205">
        <v>11.006603740397606</v>
      </c>
      <c r="E28" s="205">
        <v>9.5568308927988088</v>
      </c>
      <c r="F28" s="205">
        <v>10.313942387899234</v>
      </c>
      <c r="G28" s="205">
        <v>4.6957132529546186</v>
      </c>
      <c r="H28" s="205">
        <v>5.618229134944615</v>
      </c>
      <c r="I28" s="205">
        <v>45.527821238015001</v>
      </c>
      <c r="J28" s="205">
        <v>54.472178761984999</v>
      </c>
    </row>
    <row r="29" spans="1:10" ht="15" customHeight="1">
      <c r="A29" s="64" t="s">
        <v>84</v>
      </c>
      <c r="B29" s="238" t="s">
        <v>33</v>
      </c>
      <c r="C29" s="536">
        <v>10.7</v>
      </c>
      <c r="D29" s="536">
        <v>12.2</v>
      </c>
      <c r="E29" s="536">
        <v>9.1999999999999993</v>
      </c>
      <c r="F29" s="536">
        <v>10.7</v>
      </c>
      <c r="G29" s="536">
        <v>4.5</v>
      </c>
      <c r="H29" s="536">
        <v>6.2</v>
      </c>
      <c r="I29" s="536">
        <v>42.056074766355145</v>
      </c>
      <c r="J29" s="205">
        <v>57.943925233644869</v>
      </c>
    </row>
    <row r="30" spans="1:10">
      <c r="B30" s="74"/>
      <c r="C30" s="74"/>
      <c r="D30" s="74"/>
      <c r="E30" s="74"/>
      <c r="F30" s="74"/>
      <c r="G30" s="74"/>
      <c r="H30" s="74"/>
      <c r="I30" s="74"/>
      <c r="J30" s="74"/>
    </row>
    <row r="31" spans="1:10">
      <c r="B31" s="74"/>
      <c r="C31" s="74"/>
      <c r="D31" s="74"/>
      <c r="E31" s="74"/>
      <c r="F31" s="74"/>
      <c r="G31" s="74"/>
      <c r="H31" s="74"/>
      <c r="I31" s="74"/>
      <c r="J31" s="74"/>
    </row>
    <row r="32" spans="1:10" ht="15.95" customHeight="1">
      <c r="A32" s="782" t="s">
        <v>532</v>
      </c>
      <c r="B32" s="616"/>
      <c r="C32" s="616"/>
      <c r="D32" s="616"/>
      <c r="E32" s="74"/>
      <c r="F32" s="74"/>
      <c r="G32" s="74"/>
      <c r="H32" s="74"/>
      <c r="I32" s="74"/>
      <c r="J32" s="74"/>
    </row>
  </sheetData>
  <conditionalFormatting sqref="C29:I29">
    <cfRule type="expression" dxfId="14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11811023622047245" footer="0.11811023622047245"/>
  <pageSetup paperSize="9" scale="86" orientation="portrait" horizontalDpi="1200" verticalDpi="1200" r:id="rId1"/>
  <headerFooter alignWithMargins="0">
    <oddHeader>&amp;C-46-</oddHeader>
    <oddFooter>&amp;CStatistische Ämter des Bundes und der Länder, Internationale Bildungsindikatoren, 2017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zoomScaleNormal="100" workbookViewId="0">
      <pane xSplit="1" ySplit="7" topLeftCell="B8" activePane="bottomRight" state="frozen"/>
      <selection activeCellId="1" sqref="C57 A1:A65536"/>
      <selection pane="topRight" activeCellId="1" sqref="C57 A1:A65536"/>
      <selection pane="bottomLeft" activeCellId="1" sqref="C57 A1:A65536"/>
      <selection pane="bottomRight"/>
    </sheetView>
  </sheetViews>
  <sheetFormatPr baseColWidth="10" defaultColWidth="11.42578125" defaultRowHeight="12.75"/>
  <cols>
    <col min="1" max="1" width="24" style="110" customWidth="1"/>
    <col min="2" max="8" width="13.7109375" style="74" customWidth="1"/>
    <col min="9" max="16384" width="11.42578125" style="74"/>
  </cols>
  <sheetData>
    <row r="1" spans="1:8">
      <c r="A1" s="569" t="s">
        <v>421</v>
      </c>
      <c r="H1" s="479"/>
    </row>
    <row r="2" spans="1:8">
      <c r="H2" s="479"/>
    </row>
    <row r="3" spans="1:8" ht="15.75">
      <c r="A3" s="22" t="s">
        <v>374</v>
      </c>
      <c r="B3" s="480"/>
      <c r="C3" s="78"/>
      <c r="D3" s="78"/>
      <c r="E3" s="78"/>
      <c r="F3" s="480"/>
      <c r="G3" s="480"/>
    </row>
    <row r="4" spans="1:8" ht="15" customHeight="1">
      <c r="A4" s="459" t="s">
        <v>375</v>
      </c>
      <c r="B4" s="481"/>
      <c r="C4" s="182"/>
      <c r="D4" s="182"/>
      <c r="E4" s="182"/>
      <c r="F4" s="481"/>
      <c r="G4" s="482"/>
      <c r="H4" s="183"/>
    </row>
    <row r="5" spans="1:8" ht="12.75" customHeight="1">
      <c r="A5" s="459"/>
      <c r="B5" s="481"/>
      <c r="C5" s="182"/>
      <c r="D5" s="182"/>
      <c r="E5" s="182"/>
      <c r="F5" s="481"/>
      <c r="G5" s="482"/>
      <c r="H5" s="183"/>
    </row>
    <row r="6" spans="1:8" ht="12.75" customHeight="1">
      <c r="A6" s="311"/>
      <c r="B6" s="483" t="s">
        <v>376</v>
      </c>
      <c r="C6" s="483"/>
      <c r="D6" s="483"/>
      <c r="E6" s="483" t="s">
        <v>377</v>
      </c>
      <c r="F6" s="483"/>
      <c r="G6" s="483"/>
      <c r="H6" s="483"/>
    </row>
    <row r="7" spans="1:8" ht="38.25" customHeight="1">
      <c r="A7" s="311" t="s">
        <v>17</v>
      </c>
      <c r="B7" s="484" t="s">
        <v>378</v>
      </c>
      <c r="C7" s="484" t="s">
        <v>379</v>
      </c>
      <c r="D7" s="484" t="s">
        <v>108</v>
      </c>
      <c r="E7" s="484" t="s">
        <v>357</v>
      </c>
      <c r="F7" s="484" t="s">
        <v>358</v>
      </c>
      <c r="G7" s="484" t="s">
        <v>380</v>
      </c>
      <c r="H7" s="484" t="s">
        <v>108</v>
      </c>
    </row>
    <row r="8" spans="1:8" ht="15" customHeight="1">
      <c r="A8" s="233" t="s">
        <v>2</v>
      </c>
      <c r="B8" s="136">
        <v>4.8897682052876581</v>
      </c>
      <c r="C8" s="136">
        <v>3.1293781037261157</v>
      </c>
      <c r="D8" s="136">
        <v>8.0191463090137738</v>
      </c>
      <c r="E8" s="136">
        <v>5.8724740415633967</v>
      </c>
      <c r="F8" s="136">
        <v>0.41564143423912553</v>
      </c>
      <c r="G8" s="136">
        <v>0.69273821518370471</v>
      </c>
      <c r="H8" s="136">
        <v>6.9808611653417119</v>
      </c>
    </row>
    <row r="9" spans="1:8" ht="15" customHeight="1">
      <c r="A9" s="686" t="s">
        <v>1</v>
      </c>
      <c r="B9" s="138">
        <v>4.5042529286235453</v>
      </c>
      <c r="C9" s="138">
        <v>2.8800573257836328</v>
      </c>
      <c r="D9" s="138">
        <v>7.384310254407179</v>
      </c>
      <c r="E9" s="138">
        <v>6.5860657473639428</v>
      </c>
      <c r="F9" s="138">
        <v>0.31803626877618091</v>
      </c>
      <c r="G9" s="138">
        <v>0.71159427947367515</v>
      </c>
      <c r="H9" s="138">
        <v>7.6156962956137972</v>
      </c>
    </row>
    <row r="10" spans="1:8" ht="15" customHeight="1">
      <c r="A10" s="233" t="s">
        <v>3</v>
      </c>
      <c r="B10" s="136">
        <v>5.0083348710362436</v>
      </c>
      <c r="C10" s="136">
        <v>2.540853378202983</v>
      </c>
      <c r="D10" s="136">
        <v>7.5491882492392266</v>
      </c>
      <c r="E10" s="136">
        <v>5.526910843463928</v>
      </c>
      <c r="F10" s="136">
        <v>0.77671459087198702</v>
      </c>
      <c r="G10" s="136">
        <v>1.1471628599397636</v>
      </c>
      <c r="H10" s="136">
        <v>7.4508117507607716</v>
      </c>
    </row>
    <row r="11" spans="1:8" ht="15" customHeight="1">
      <c r="A11" s="686" t="s">
        <v>4</v>
      </c>
      <c r="B11" s="138">
        <v>4.7780206270063506</v>
      </c>
      <c r="C11" s="138">
        <v>2.4964629660347173</v>
      </c>
      <c r="D11" s="138">
        <v>7.2744835930410678</v>
      </c>
      <c r="E11" s="138">
        <v>6.3334374115741499</v>
      </c>
      <c r="F11" s="138">
        <v>0.58895274522622376</v>
      </c>
      <c r="G11" s="138">
        <v>0.80317503683393987</v>
      </c>
      <c r="H11" s="138">
        <v>7.7255164069589313</v>
      </c>
    </row>
    <row r="12" spans="1:8" ht="15" customHeight="1">
      <c r="A12" s="233" t="s">
        <v>5</v>
      </c>
      <c r="B12" s="136">
        <v>4.7303755771889069</v>
      </c>
      <c r="C12" s="136">
        <v>3.6358489456192453</v>
      </c>
      <c r="D12" s="136">
        <v>8.3662245228081531</v>
      </c>
      <c r="E12" s="136">
        <v>4.7498970618511205</v>
      </c>
      <c r="F12" s="136">
        <v>0.23249316196582448</v>
      </c>
      <c r="G12" s="136">
        <v>1.6510543807535067</v>
      </c>
      <c r="H12" s="136">
        <v>6.6337754771918451</v>
      </c>
    </row>
    <row r="13" spans="1:8" ht="15" customHeight="1">
      <c r="A13" s="686" t="s">
        <v>6</v>
      </c>
      <c r="B13" s="138">
        <v>4.5066866582845329</v>
      </c>
      <c r="C13" s="138">
        <v>2.7322008485231537</v>
      </c>
      <c r="D13" s="138">
        <v>7.2388875068076866</v>
      </c>
      <c r="E13" s="138">
        <v>5.8301508112069618</v>
      </c>
      <c r="F13" s="138">
        <v>0.66922052861244297</v>
      </c>
      <c r="G13" s="138">
        <v>1.261791580660127</v>
      </c>
      <c r="H13" s="138">
        <v>7.7612133477667449</v>
      </c>
    </row>
    <row r="14" spans="1:8" ht="15" customHeight="1">
      <c r="A14" s="233" t="s">
        <v>7</v>
      </c>
      <c r="B14" s="136">
        <v>5.2253337134059104</v>
      </c>
      <c r="C14" s="136">
        <v>3.3495302956577313</v>
      </c>
      <c r="D14" s="136">
        <v>8.5748640090636421</v>
      </c>
      <c r="E14" s="136">
        <v>4.9790793649640879</v>
      </c>
      <c r="F14" s="136">
        <v>0.49531385037728853</v>
      </c>
      <c r="G14" s="136">
        <v>0.9507427755949831</v>
      </c>
      <c r="H14" s="136">
        <v>6.4251223736863894</v>
      </c>
    </row>
    <row r="15" spans="1:8" ht="15" customHeight="1">
      <c r="A15" s="686" t="s">
        <v>8</v>
      </c>
      <c r="B15" s="138">
        <v>3.8729931352668685</v>
      </c>
      <c r="C15" s="138">
        <v>2.0984875262776033</v>
      </c>
      <c r="D15" s="138">
        <v>5.9714806615444713</v>
      </c>
      <c r="E15" s="138">
        <v>6.4939398731233604</v>
      </c>
      <c r="F15" s="138">
        <v>1.0885904042565067</v>
      </c>
      <c r="G15" s="138">
        <v>1.4459192975275799</v>
      </c>
      <c r="H15" s="138">
        <v>9.0285891020036093</v>
      </c>
    </row>
    <row r="16" spans="1:8" ht="15" customHeight="1">
      <c r="A16" s="233" t="s">
        <v>9</v>
      </c>
      <c r="B16" s="136">
        <v>5.2072461552751754</v>
      </c>
      <c r="C16" s="136">
        <v>2.84314356491765</v>
      </c>
      <c r="D16" s="136">
        <v>8.0503897201928254</v>
      </c>
      <c r="E16" s="136">
        <v>5.2269168404323088</v>
      </c>
      <c r="F16" s="136">
        <v>0.54966016048119504</v>
      </c>
      <c r="G16" s="136">
        <v>1.173044249716404</v>
      </c>
      <c r="H16" s="136">
        <v>6.9496212506299075</v>
      </c>
    </row>
    <row r="17" spans="1:8" ht="15" customHeight="1">
      <c r="A17" s="686" t="s">
        <v>10</v>
      </c>
      <c r="B17" s="138">
        <v>5.2418140193878404</v>
      </c>
      <c r="C17" s="138">
        <v>2.9789726658248048</v>
      </c>
      <c r="D17" s="138">
        <v>8.2207866852126443</v>
      </c>
      <c r="E17" s="138">
        <v>5.187813634919082</v>
      </c>
      <c r="F17" s="138">
        <v>0.51145024333506584</v>
      </c>
      <c r="G17" s="138">
        <v>1.0799494365332054</v>
      </c>
      <c r="H17" s="138">
        <v>6.7792133147873539</v>
      </c>
    </row>
    <row r="18" spans="1:8" ht="15" customHeight="1">
      <c r="A18" s="233" t="s">
        <v>11</v>
      </c>
      <c r="B18" s="136">
        <v>5.0879788094050475</v>
      </c>
      <c r="C18" s="136">
        <v>2.9908925162111486</v>
      </c>
      <c r="D18" s="136">
        <v>8.0788713256161966</v>
      </c>
      <c r="E18" s="136">
        <v>5.636642357109686</v>
      </c>
      <c r="F18" s="136">
        <v>0.4352715044978413</v>
      </c>
      <c r="G18" s="136">
        <v>0.84919331257847575</v>
      </c>
      <c r="H18" s="136">
        <v>6.9211286743838025</v>
      </c>
    </row>
    <row r="19" spans="1:8" ht="15" customHeight="1">
      <c r="A19" s="686" t="s">
        <v>12</v>
      </c>
      <c r="B19" s="138">
        <v>4.2463866401051167</v>
      </c>
      <c r="C19" s="138">
        <v>3.1885365513984167</v>
      </c>
      <c r="D19" s="138">
        <v>7.4349231915035334</v>
      </c>
      <c r="E19" s="138">
        <v>5.9437423933248965</v>
      </c>
      <c r="F19" s="138">
        <v>0.67883331012225179</v>
      </c>
      <c r="G19" s="138">
        <v>0.94259193102070227</v>
      </c>
      <c r="H19" s="138">
        <v>7.5649859825250836</v>
      </c>
    </row>
    <row r="20" spans="1:8" ht="15" customHeight="1">
      <c r="A20" s="233" t="s">
        <v>13</v>
      </c>
      <c r="B20" s="136">
        <v>4.797568096439</v>
      </c>
      <c r="C20" s="136">
        <v>2.5437930998398972</v>
      </c>
      <c r="D20" s="136">
        <v>7.3413611962788963</v>
      </c>
      <c r="E20" s="136">
        <v>6.4211305630840387</v>
      </c>
      <c r="F20" s="136">
        <v>0.65401881481326463</v>
      </c>
      <c r="G20" s="136">
        <v>0.58348942582380225</v>
      </c>
      <c r="H20" s="136">
        <v>7.6586388037211082</v>
      </c>
    </row>
    <row r="21" spans="1:8" ht="15" customHeight="1">
      <c r="A21" s="686" t="s">
        <v>14</v>
      </c>
      <c r="B21" s="138">
        <v>4.4723082300356936</v>
      </c>
      <c r="C21" s="138">
        <v>2.3592816062532878</v>
      </c>
      <c r="D21" s="138">
        <v>6.8315898362889813</v>
      </c>
      <c r="E21" s="138">
        <v>6.4984836341939607</v>
      </c>
      <c r="F21" s="138">
        <v>0.74983318210864869</v>
      </c>
      <c r="G21" s="138">
        <v>0.92004038934766241</v>
      </c>
      <c r="H21" s="138">
        <v>8.1684101637110178</v>
      </c>
    </row>
    <row r="22" spans="1:8" ht="15" customHeight="1">
      <c r="A22" s="233" t="s">
        <v>15</v>
      </c>
      <c r="B22" s="136">
        <v>5.0849578517739387</v>
      </c>
      <c r="C22" s="136">
        <v>3.1917760287431478</v>
      </c>
      <c r="D22" s="136">
        <v>8.2767338805170851</v>
      </c>
      <c r="E22" s="136">
        <v>5.0774370976929957</v>
      </c>
      <c r="F22" s="136">
        <v>0.46167829094330526</v>
      </c>
      <c r="G22" s="136">
        <v>1.1840867244289028</v>
      </c>
      <c r="H22" s="136">
        <v>6.7232341162740576</v>
      </c>
    </row>
    <row r="23" spans="1:8" ht="15" customHeight="1">
      <c r="A23" s="686" t="s">
        <v>16</v>
      </c>
      <c r="B23" s="138">
        <v>5.1557648272765197</v>
      </c>
      <c r="C23" s="138">
        <v>2.7354545715113741</v>
      </c>
      <c r="D23" s="138">
        <v>7.8912193987878947</v>
      </c>
      <c r="E23" s="138">
        <v>5.4625014729346271</v>
      </c>
      <c r="F23" s="138">
        <v>0.75936547568622825</v>
      </c>
      <c r="G23" s="138">
        <v>0.88691365259125043</v>
      </c>
      <c r="H23" s="138">
        <v>7.1087806012121053</v>
      </c>
    </row>
    <row r="24" spans="1:8" ht="15" customHeight="1">
      <c r="A24" s="237" t="s">
        <v>0</v>
      </c>
      <c r="B24" s="66">
        <v>4.9422189579954665</v>
      </c>
      <c r="C24" s="66">
        <v>2.9314561114989526</v>
      </c>
      <c r="D24" s="66">
        <v>7.8736750694944186</v>
      </c>
      <c r="E24" s="66">
        <v>5.6846164976705476</v>
      </c>
      <c r="F24" s="66">
        <v>0.50457602116319755</v>
      </c>
      <c r="G24" s="66">
        <v>0.93713133665570669</v>
      </c>
      <c r="H24" s="66">
        <v>7.1263249305055814</v>
      </c>
    </row>
    <row r="25" spans="1:8" ht="15" customHeight="1">
      <c r="A25" s="237" t="s">
        <v>26</v>
      </c>
      <c r="B25" s="536">
        <v>5.1479641000000003</v>
      </c>
      <c r="C25" s="536">
        <v>1.9846724</v>
      </c>
      <c r="D25" s="536">
        <v>7.1326364</v>
      </c>
      <c r="E25" s="536">
        <v>5.7810744999999999</v>
      </c>
      <c r="F25" s="536">
        <v>0.87378973999999998</v>
      </c>
      <c r="G25" s="536">
        <v>1.2124994</v>
      </c>
      <c r="H25" s="66">
        <v>7.8673636</v>
      </c>
    </row>
    <row r="26" spans="1:8">
      <c r="B26" s="352"/>
      <c r="C26" s="352"/>
      <c r="D26" s="352"/>
      <c r="E26" s="352"/>
      <c r="F26" s="352"/>
      <c r="G26" s="352"/>
      <c r="H26" s="352"/>
    </row>
    <row r="27" spans="1:8">
      <c r="B27" s="352"/>
      <c r="C27" s="352"/>
      <c r="D27" s="352"/>
      <c r="E27" s="352"/>
      <c r="F27" s="352"/>
      <c r="G27" s="352"/>
      <c r="H27" s="352"/>
    </row>
    <row r="28" spans="1:8">
      <c r="A28" s="624" t="s">
        <v>532</v>
      </c>
      <c r="B28" s="748"/>
      <c r="C28" s="748"/>
      <c r="D28" s="355"/>
      <c r="E28" s="355"/>
      <c r="F28" s="355"/>
      <c r="G28" s="355"/>
      <c r="H28" s="355"/>
    </row>
  </sheetData>
  <conditionalFormatting sqref="D25:G25">
    <cfRule type="expression" dxfId="13" priority="1" stopIfTrue="1">
      <formula>#REF!=1</formula>
    </cfRule>
  </conditionalFormatting>
  <conditionalFormatting sqref="B25:G25">
    <cfRule type="expression" dxfId="12" priority="2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fitToHeight="2" orientation="portrait" r:id="rId1"/>
  <headerFooter alignWithMargins="0">
    <oddHeader>&amp;C-47-</oddHeader>
    <oddFooter>&amp;CStatistische Ämter des Bundes und der Länder, Internationale Bildungsindikatoren, 2017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pane xSplit="1" ySplit="7" topLeftCell="B8" activePane="bottomRight" state="frozen"/>
      <selection sqref="A1:A65536"/>
      <selection pane="topRight" sqref="A1:A65536"/>
      <selection pane="bottomLeft" sqref="A1:A65536"/>
      <selection pane="bottomRight"/>
    </sheetView>
  </sheetViews>
  <sheetFormatPr baseColWidth="10" defaultColWidth="9.140625" defaultRowHeight="12.75"/>
  <cols>
    <col min="1" max="1" width="24" style="87" customWidth="1"/>
    <col min="2" max="4" width="16.7109375" style="88" customWidth="1"/>
    <col min="5" max="16384" width="9.140625" style="75"/>
  </cols>
  <sheetData>
    <row r="1" spans="1:4">
      <c r="A1" s="569" t="s">
        <v>421</v>
      </c>
      <c r="D1" s="5"/>
    </row>
    <row r="2" spans="1:4">
      <c r="D2" s="5"/>
    </row>
    <row r="3" spans="1:4" s="487" customFormat="1" ht="15.75" customHeight="1">
      <c r="A3" s="7" t="s">
        <v>381</v>
      </c>
      <c r="B3" s="485"/>
      <c r="C3" s="485"/>
      <c r="D3" s="486"/>
    </row>
    <row r="4" spans="1:4" ht="15" customHeight="1">
      <c r="A4" s="488" t="s">
        <v>382</v>
      </c>
      <c r="B4" s="489"/>
      <c r="C4" s="489"/>
      <c r="D4" s="489"/>
    </row>
    <row r="5" spans="1:4" ht="15" customHeight="1">
      <c r="A5" s="488" t="s">
        <v>383</v>
      </c>
      <c r="B5" s="488"/>
      <c r="C5" s="488"/>
      <c r="D5" s="488"/>
    </row>
    <row r="6" spans="1:4" ht="12.75" customHeight="1">
      <c r="A6" s="488"/>
      <c r="B6" s="488"/>
      <c r="C6" s="488"/>
      <c r="D6" s="488"/>
    </row>
    <row r="7" spans="1:4" ht="12.75" customHeight="1">
      <c r="A7" s="490" t="s">
        <v>17</v>
      </c>
      <c r="B7" s="475" t="s">
        <v>81</v>
      </c>
      <c r="C7" s="475" t="s">
        <v>82</v>
      </c>
      <c r="D7" s="418" t="s">
        <v>83</v>
      </c>
    </row>
    <row r="8" spans="1:4" ht="15" customHeight="1">
      <c r="A8" s="233" t="s">
        <v>2</v>
      </c>
      <c r="B8" s="203">
        <v>10.022891589986935</v>
      </c>
      <c r="C8" s="203">
        <v>10.467959655651637</v>
      </c>
      <c r="D8" s="203">
        <v>9.5687523078147105</v>
      </c>
    </row>
    <row r="9" spans="1:4" ht="15" customHeight="1">
      <c r="A9" s="235" t="s">
        <v>1</v>
      </c>
      <c r="B9" s="254">
        <v>7.5710745723264248</v>
      </c>
      <c r="C9" s="254">
        <v>7.731884945126656</v>
      </c>
      <c r="D9" s="254">
        <v>7.4082770532448787</v>
      </c>
    </row>
    <row r="10" spans="1:4" ht="15" customHeight="1">
      <c r="A10" s="233" t="s">
        <v>3</v>
      </c>
      <c r="B10" s="203">
        <v>10.621475594850819</v>
      </c>
      <c r="C10" s="203">
        <v>10.119844500735734</v>
      </c>
      <c r="D10" s="203">
        <v>11.122758330172331</v>
      </c>
    </row>
    <row r="11" spans="1:4" ht="15" customHeight="1">
      <c r="A11" s="235" t="s">
        <v>4</v>
      </c>
      <c r="B11" s="254">
        <v>7.0887180287404412</v>
      </c>
      <c r="C11" s="254">
        <v>6.8553919582403022</v>
      </c>
      <c r="D11" s="254">
        <v>7.3292832786138948</v>
      </c>
    </row>
    <row r="12" spans="1:4" ht="15" customHeight="1">
      <c r="A12" s="233" t="s">
        <v>5</v>
      </c>
      <c r="B12" s="203">
        <v>10.187317159987098</v>
      </c>
      <c r="C12" s="203">
        <v>10.435670228477107</v>
      </c>
      <c r="D12" s="203">
        <v>9.9265795654057527</v>
      </c>
    </row>
    <row r="13" spans="1:4" ht="15" customHeight="1">
      <c r="A13" s="235" t="s">
        <v>6</v>
      </c>
      <c r="B13" s="254">
        <v>10.947345644658393</v>
      </c>
      <c r="C13" s="254">
        <v>10.99158255718795</v>
      </c>
      <c r="D13" s="254">
        <v>10.902853888847718</v>
      </c>
    </row>
    <row r="14" spans="1:4" ht="15" customHeight="1">
      <c r="A14" s="233" t="s">
        <v>7</v>
      </c>
      <c r="B14" s="203">
        <v>9.6499338449791843</v>
      </c>
      <c r="C14" s="203">
        <v>9.995449977308521</v>
      </c>
      <c r="D14" s="203">
        <v>9.3027805226126254</v>
      </c>
    </row>
    <row r="15" spans="1:4" ht="15" customHeight="1">
      <c r="A15" s="235" t="s">
        <v>8</v>
      </c>
      <c r="B15" s="254">
        <v>8.8042530728208686</v>
      </c>
      <c r="C15" s="254">
        <v>8.5502402115151064</v>
      </c>
      <c r="D15" s="254">
        <v>9.0715214564369315</v>
      </c>
    </row>
    <row r="16" spans="1:4" ht="15" customHeight="1">
      <c r="A16" s="233" t="s">
        <v>9</v>
      </c>
      <c r="B16" s="203">
        <v>6.9809256095267997</v>
      </c>
      <c r="C16" s="203">
        <v>7.6689553135908639</v>
      </c>
      <c r="D16" s="203">
        <v>6.2785042194033069</v>
      </c>
    </row>
    <row r="17" spans="1:4" ht="15" customHeight="1">
      <c r="A17" s="235" t="s">
        <v>10</v>
      </c>
      <c r="B17" s="254">
        <v>8.0954798519153552</v>
      </c>
      <c r="C17" s="254">
        <v>8.5489307843100697</v>
      </c>
      <c r="D17" s="254">
        <v>7.6448842666829568</v>
      </c>
    </row>
    <row r="18" spans="1:4" ht="15" customHeight="1">
      <c r="A18" s="233" t="s">
        <v>11</v>
      </c>
      <c r="B18" s="203">
        <v>8.6575278363339656</v>
      </c>
      <c r="C18" s="203">
        <v>9.0423492176655813</v>
      </c>
      <c r="D18" s="203">
        <v>8.2699541348864063</v>
      </c>
    </row>
    <row r="19" spans="1:4" ht="15" customHeight="1">
      <c r="A19" s="235" t="s">
        <v>12</v>
      </c>
      <c r="B19" s="254">
        <v>6.1360984095062641</v>
      </c>
      <c r="C19" s="254">
        <v>6.1515941564589189</v>
      </c>
      <c r="D19" s="254">
        <v>6.120358041130344</v>
      </c>
    </row>
    <row r="20" spans="1:4" ht="15" customHeight="1">
      <c r="A20" s="233" t="s">
        <v>13</v>
      </c>
      <c r="B20" s="203">
        <v>9.3454623015488298</v>
      </c>
      <c r="C20" s="203">
        <v>8.8180432216726619</v>
      </c>
      <c r="D20" s="203">
        <v>9.9020968132109513</v>
      </c>
    </row>
    <row r="21" spans="1:4" ht="15" customHeight="1">
      <c r="A21" s="235" t="s">
        <v>14</v>
      </c>
      <c r="B21" s="254">
        <v>7.075288735435155</v>
      </c>
      <c r="C21" s="254">
        <v>6.570114282740577</v>
      </c>
      <c r="D21" s="254">
        <v>7.612960416635187</v>
      </c>
    </row>
    <row r="22" spans="1:4" ht="15" customHeight="1">
      <c r="A22" s="233" t="s">
        <v>15</v>
      </c>
      <c r="B22" s="203">
        <v>8.2621306210348582</v>
      </c>
      <c r="C22" s="203">
        <v>8.8379008847804634</v>
      </c>
      <c r="D22" s="203">
        <v>7.6934772290684199</v>
      </c>
    </row>
    <row r="23" spans="1:4" ht="15" customHeight="1">
      <c r="A23" s="235" t="s">
        <v>16</v>
      </c>
      <c r="B23" s="254">
        <v>8.3382033084707547</v>
      </c>
      <c r="C23" s="254">
        <v>8.0312574472333331</v>
      </c>
      <c r="D23" s="254">
        <v>8.6675505755491447</v>
      </c>
    </row>
    <row r="24" spans="1:4" ht="15" customHeight="1">
      <c r="A24" s="237" t="s">
        <v>0</v>
      </c>
      <c r="B24" s="205">
        <v>8.5068030012745943</v>
      </c>
      <c r="C24" s="205">
        <v>8.7357647917806869</v>
      </c>
      <c r="D24" s="205">
        <v>8.274547822232222</v>
      </c>
    </row>
    <row r="25" spans="1:4" ht="15" customHeight="1">
      <c r="A25" s="237" t="s">
        <v>84</v>
      </c>
      <c r="B25" s="191">
        <v>10.8</v>
      </c>
      <c r="C25" s="191">
        <v>9.8000000000000007</v>
      </c>
      <c r="D25" s="63">
        <v>11.7</v>
      </c>
    </row>
    <row r="26" spans="1:4" ht="12.75" customHeight="1">
      <c r="A26" s="47"/>
      <c r="B26" s="103"/>
      <c r="C26" s="103"/>
      <c r="D26" s="103"/>
    </row>
    <row r="27" spans="1:4" ht="12.75" customHeight="1">
      <c r="A27" s="47"/>
      <c r="B27" s="103"/>
      <c r="C27" s="103"/>
      <c r="D27" s="103"/>
    </row>
    <row r="28" spans="1:4">
      <c r="A28" s="624" t="s">
        <v>532</v>
      </c>
      <c r="B28" s="632"/>
      <c r="C28" s="632"/>
      <c r="D28" s="103"/>
    </row>
  </sheetData>
  <conditionalFormatting sqref="B25:C25">
    <cfRule type="expression" dxfId="11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horizontalDpi="1200" verticalDpi="1200" r:id="rId1"/>
  <headerFooter alignWithMargins="0">
    <oddHeader>&amp;C-48-</oddHeader>
    <oddFooter>&amp;CStatistische Ämter des Bundes und der Länder, Internationale Bildungsindikatoren, 2017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zoomScaleNormal="100" workbookViewId="0">
      <pane xSplit="1" ySplit="8" topLeftCell="B9" activePane="bottomRight" state="frozen"/>
      <selection activeCell="A28" sqref="A28"/>
      <selection pane="topRight" activeCell="A28" sqref="A28"/>
      <selection pane="bottomLeft" activeCell="A28" sqref="A28"/>
      <selection pane="bottomRight"/>
    </sheetView>
  </sheetViews>
  <sheetFormatPr baseColWidth="10" defaultColWidth="12.5703125" defaultRowHeight="11.25"/>
  <cols>
    <col min="1" max="1" width="24" style="491" customWidth="1"/>
    <col min="2" max="7" width="16.7109375" style="491" customWidth="1"/>
    <col min="8" max="16384" width="12.5703125" style="491"/>
  </cols>
  <sheetData>
    <row r="1" spans="1:7" ht="12.75" customHeight="1">
      <c r="A1" s="569" t="s">
        <v>421</v>
      </c>
      <c r="G1" s="492"/>
    </row>
    <row r="2" spans="1:7" ht="12.75" customHeight="1">
      <c r="G2" s="492"/>
    </row>
    <row r="3" spans="1:7" s="495" customFormat="1" ht="15.75" customHeight="1">
      <c r="A3" s="493" t="s">
        <v>384</v>
      </c>
      <c r="B3" s="494"/>
      <c r="C3" s="494"/>
      <c r="D3" s="494"/>
      <c r="E3" s="494"/>
      <c r="F3" s="494"/>
    </row>
    <row r="4" spans="1:7" ht="15" customHeight="1">
      <c r="A4" s="496" t="s">
        <v>385</v>
      </c>
      <c r="B4" s="496"/>
      <c r="C4" s="496"/>
      <c r="D4" s="496"/>
      <c r="E4" s="496"/>
      <c r="F4" s="496"/>
      <c r="G4" s="496"/>
    </row>
    <row r="5" spans="1:7" ht="15" customHeight="1">
      <c r="A5" s="496" t="s">
        <v>386</v>
      </c>
      <c r="B5" s="496"/>
      <c r="C5" s="496"/>
      <c r="D5" s="496"/>
      <c r="E5" s="496"/>
      <c r="F5" s="496"/>
      <c r="G5" s="496"/>
    </row>
    <row r="6" spans="1:7" ht="12.75">
      <c r="A6" s="497"/>
      <c r="B6" s="498"/>
      <c r="C6" s="499"/>
      <c r="D6" s="498"/>
      <c r="E6" s="500"/>
      <c r="F6" s="500"/>
      <c r="G6" s="501"/>
    </row>
    <row r="7" spans="1:7" ht="27.75" customHeight="1">
      <c r="A7" s="502"/>
      <c r="B7" s="503" t="s">
        <v>215</v>
      </c>
      <c r="C7" s="503"/>
      <c r="D7" s="503"/>
      <c r="E7" s="503" t="s">
        <v>387</v>
      </c>
      <c r="F7" s="503"/>
      <c r="G7" s="503"/>
    </row>
    <row r="8" spans="1:7" ht="12.75">
      <c r="A8" s="504" t="s">
        <v>17</v>
      </c>
      <c r="B8" s="505" t="s">
        <v>218</v>
      </c>
      <c r="C8" s="505" t="s">
        <v>219</v>
      </c>
      <c r="D8" s="505" t="s">
        <v>108</v>
      </c>
      <c r="E8" s="505" t="s">
        <v>218</v>
      </c>
      <c r="F8" s="505" t="s">
        <v>219</v>
      </c>
      <c r="G8" s="505" t="s">
        <v>108</v>
      </c>
    </row>
    <row r="9" spans="1:7" s="507" customFormat="1" ht="15" customHeight="1">
      <c r="A9" s="341" t="s">
        <v>2</v>
      </c>
      <c r="B9" s="506">
        <v>19.335502608508577</v>
      </c>
      <c r="C9" s="506">
        <v>21.948051948051948</v>
      </c>
      <c r="D9" s="506">
        <v>19.43939472189227</v>
      </c>
      <c r="E9" s="506">
        <v>23.798436524811585</v>
      </c>
      <c r="F9" s="506">
        <v>21.720494878646917</v>
      </c>
      <c r="G9" s="506">
        <v>23.590404573985317</v>
      </c>
    </row>
    <row r="10" spans="1:7" s="507" customFormat="1" ht="15" customHeight="1">
      <c r="A10" s="344" t="s">
        <v>1</v>
      </c>
      <c r="B10" s="508">
        <v>21.03665956008528</v>
      </c>
      <c r="C10" s="508">
        <v>21.440236686390534</v>
      </c>
      <c r="D10" s="508">
        <v>21.05364614465033</v>
      </c>
      <c r="E10" s="508">
        <v>23.599384098544235</v>
      </c>
      <c r="F10" s="508">
        <v>23.976209786428765</v>
      </c>
      <c r="G10" s="508">
        <v>23.647946207713478</v>
      </c>
    </row>
    <row r="11" spans="1:7" s="507" customFormat="1" ht="15" customHeight="1">
      <c r="A11" s="341" t="s">
        <v>3</v>
      </c>
      <c r="B11" s="506">
        <v>22.915693904020753</v>
      </c>
      <c r="C11" s="506">
        <v>22.259528130671505</v>
      </c>
      <c r="D11" s="506">
        <v>22.845856673749275</v>
      </c>
      <c r="E11" s="506">
        <v>23.050262812089358</v>
      </c>
      <c r="F11" s="506">
        <v>29.829076620825148</v>
      </c>
      <c r="G11" s="506">
        <v>23.573290889798393</v>
      </c>
    </row>
    <row r="12" spans="1:7" s="507" customFormat="1" ht="15" customHeight="1">
      <c r="A12" s="344" t="s">
        <v>4</v>
      </c>
      <c r="B12" s="508">
        <v>21.789034564958282</v>
      </c>
      <c r="C12" s="508">
        <v>19.836795252225521</v>
      </c>
      <c r="D12" s="508">
        <v>21.610885458976441</v>
      </c>
      <c r="E12" s="508">
        <v>22.396189128532235</v>
      </c>
      <c r="F12" s="508">
        <v>26.647553974044616</v>
      </c>
      <c r="G12" s="508">
        <v>22.762272652716025</v>
      </c>
    </row>
    <row r="13" spans="1:7" s="507" customFormat="1" ht="15" customHeight="1">
      <c r="A13" s="341" t="s">
        <v>5</v>
      </c>
      <c r="B13" s="506">
        <v>20.39896373056995</v>
      </c>
      <c r="C13" s="506">
        <v>24.172839506172838</v>
      </c>
      <c r="D13" s="506">
        <v>20.691204588910132</v>
      </c>
      <c r="E13" s="506">
        <v>22.086182642934681</v>
      </c>
      <c r="F13" s="506">
        <v>24.493055555555557</v>
      </c>
      <c r="G13" s="506">
        <v>22.314969466179519</v>
      </c>
    </row>
    <row r="14" spans="1:7" s="507" customFormat="1" ht="15" customHeight="1">
      <c r="A14" s="344" t="s">
        <v>6</v>
      </c>
      <c r="B14" s="508">
        <v>19.99655172413793</v>
      </c>
      <c r="C14" s="508">
        <v>21.030303030303031</v>
      </c>
      <c r="D14" s="508">
        <v>20.12277161116717</v>
      </c>
      <c r="E14" s="508">
        <v>24.039305057463391</v>
      </c>
      <c r="F14" s="508">
        <v>22</v>
      </c>
      <c r="G14" s="508">
        <v>23.823822217243752</v>
      </c>
    </row>
    <row r="15" spans="1:7" s="507" customFormat="1" ht="15" customHeight="1">
      <c r="A15" s="341" t="s">
        <v>7</v>
      </c>
      <c r="B15" s="506">
        <v>19.503686680072775</v>
      </c>
      <c r="C15" s="506">
        <v>18.695067264573989</v>
      </c>
      <c r="D15" s="506">
        <v>19.470566626871154</v>
      </c>
      <c r="E15" s="506">
        <v>23.304411464933761</v>
      </c>
      <c r="F15" s="506">
        <v>23.145687073297239</v>
      </c>
      <c r="G15" s="506">
        <v>23.29229991580992</v>
      </c>
    </row>
    <row r="16" spans="1:7" s="507" customFormat="1" ht="15" customHeight="1">
      <c r="A16" s="344" t="s">
        <v>8</v>
      </c>
      <c r="B16" s="508">
        <v>19.70083223828296</v>
      </c>
      <c r="C16" s="508">
        <v>18.965156794425088</v>
      </c>
      <c r="D16" s="508">
        <v>19.618677042801558</v>
      </c>
      <c r="E16" s="508">
        <v>20.93514869222501</v>
      </c>
      <c r="F16" s="508">
        <v>18.612637362637361</v>
      </c>
      <c r="G16" s="508">
        <v>20.667194928684626</v>
      </c>
    </row>
    <row r="17" spans="1:7" s="507" customFormat="1" ht="15" customHeight="1">
      <c r="A17" s="341" t="s">
        <v>9</v>
      </c>
      <c r="B17" s="506">
        <v>19.178761424089483</v>
      </c>
      <c r="C17" s="506">
        <v>19.645914396887161</v>
      </c>
      <c r="D17" s="506">
        <v>19.186808767343656</v>
      </c>
      <c r="E17" s="506">
        <v>23.560045155362385</v>
      </c>
      <c r="F17" s="506">
        <v>23.742236419267467</v>
      </c>
      <c r="G17" s="506">
        <v>23.573009317791943</v>
      </c>
    </row>
    <row r="18" spans="1:7" s="507" customFormat="1" ht="15" customHeight="1">
      <c r="A18" s="344" t="s">
        <v>10</v>
      </c>
      <c r="B18" s="508">
        <v>23.172081332533015</v>
      </c>
      <c r="C18" s="508">
        <v>22.45950704225352</v>
      </c>
      <c r="D18" s="508">
        <v>23.157214222744638</v>
      </c>
      <c r="E18" s="508">
        <v>26.449670091289807</v>
      </c>
      <c r="F18" s="508">
        <v>27.957264957264957</v>
      </c>
      <c r="G18" s="508">
        <v>26.593853028527832</v>
      </c>
    </row>
    <row r="19" spans="1:7" s="507" customFormat="1" ht="15" customHeight="1">
      <c r="A19" s="341" t="s">
        <v>11</v>
      </c>
      <c r="B19" s="506">
        <v>18.235728209412422</v>
      </c>
      <c r="C19" s="506">
        <v>21.795031055900623</v>
      </c>
      <c r="D19" s="506">
        <v>18.313768214626176</v>
      </c>
      <c r="E19" s="506">
        <v>24.305904611065987</v>
      </c>
      <c r="F19" s="506">
        <v>26.013570501006296</v>
      </c>
      <c r="G19" s="506">
        <v>24.460239604314843</v>
      </c>
    </row>
    <row r="20" spans="1:7" s="507" customFormat="1" ht="15" customHeight="1">
      <c r="A20" s="344" t="s">
        <v>12</v>
      </c>
      <c r="B20" s="508">
        <v>20.829407566024269</v>
      </c>
      <c r="C20" s="508">
        <v>21.823529411764707</v>
      </c>
      <c r="D20" s="508">
        <v>20.864325068870524</v>
      </c>
      <c r="E20" s="508">
        <v>23.841269841269842</v>
      </c>
      <c r="F20" s="508">
        <v>24.147208121827411</v>
      </c>
      <c r="G20" s="508">
        <v>23.873024236037935</v>
      </c>
    </row>
    <row r="21" spans="1:7" s="507" customFormat="1" ht="15" customHeight="1">
      <c r="A21" s="341" t="s">
        <v>13</v>
      </c>
      <c r="B21" s="506">
        <v>20.523654439492628</v>
      </c>
      <c r="C21" s="506">
        <v>20.327868852459016</v>
      </c>
      <c r="D21" s="506">
        <v>20.508541600759255</v>
      </c>
      <c r="E21" s="506">
        <v>23.732737611697807</v>
      </c>
      <c r="F21" s="506">
        <v>21.250293772032901</v>
      </c>
      <c r="G21" s="506">
        <v>23.431201827005424</v>
      </c>
    </row>
    <row r="22" spans="1:7" s="507" customFormat="1" ht="15" customHeight="1">
      <c r="A22" s="344" t="s">
        <v>14</v>
      </c>
      <c r="B22" s="508">
        <v>18.995771670190276</v>
      </c>
      <c r="C22" s="508">
        <v>18.876404494382022</v>
      </c>
      <c r="D22" s="508">
        <v>18.986864169927333</v>
      </c>
      <c r="E22" s="508">
        <v>21.856519367157667</v>
      </c>
      <c r="F22" s="508">
        <v>21.078534031413614</v>
      </c>
      <c r="G22" s="508">
        <v>21.783102766798418</v>
      </c>
    </row>
    <row r="23" spans="1:7" s="507" customFormat="1" ht="15" customHeight="1">
      <c r="A23" s="341" t="s">
        <v>15</v>
      </c>
      <c r="B23" s="506">
        <v>21.633161319273054</v>
      </c>
      <c r="C23" s="506">
        <v>19.859504132231404</v>
      </c>
      <c r="D23" s="506">
        <v>21.54181740795914</v>
      </c>
      <c r="E23" s="506">
        <v>23.861510882331665</v>
      </c>
      <c r="F23" s="506">
        <v>20.068755471041968</v>
      </c>
      <c r="G23" s="506">
        <v>23.654727152998387</v>
      </c>
    </row>
    <row r="24" spans="1:7" s="507" customFormat="1" ht="15" customHeight="1">
      <c r="A24" s="344" t="s">
        <v>16</v>
      </c>
      <c r="B24" s="508">
        <v>19.967967015540754</v>
      </c>
      <c r="C24" s="508">
        <v>18.701886792452829</v>
      </c>
      <c r="D24" s="508">
        <v>19.869806904622585</v>
      </c>
      <c r="E24" s="508">
        <v>21.026475037821484</v>
      </c>
      <c r="F24" s="508">
        <v>21.127090301003346</v>
      </c>
      <c r="G24" s="508">
        <v>21.033528722157094</v>
      </c>
    </row>
    <row r="25" spans="1:7" s="510" customFormat="1" ht="15" customHeight="1">
      <c r="A25" s="346" t="s">
        <v>0</v>
      </c>
      <c r="B25" s="509">
        <v>20.695044383868037</v>
      </c>
      <c r="C25" s="509">
        <v>20.821207559792608</v>
      </c>
      <c r="D25" s="509">
        <v>20.700642709771266</v>
      </c>
      <c r="E25" s="509">
        <v>24.036748697671285</v>
      </c>
      <c r="F25" s="509">
        <v>24.238812917350952</v>
      </c>
      <c r="G25" s="509">
        <v>24.056092207311252</v>
      </c>
    </row>
    <row r="26" spans="1:7" s="510" customFormat="1" ht="15" customHeight="1" thickBot="1">
      <c r="A26" s="787" t="s">
        <v>26</v>
      </c>
      <c r="B26" s="783">
        <v>21.211512187789879</v>
      </c>
      <c r="C26" s="783">
        <v>19.744210747721144</v>
      </c>
      <c r="D26" s="783">
        <v>21.064166784581431</v>
      </c>
      <c r="E26" s="783">
        <v>23.126105650226524</v>
      </c>
      <c r="F26" s="783">
        <v>21.764068332678235</v>
      </c>
      <c r="G26" s="273">
        <v>23.264016529012185</v>
      </c>
    </row>
    <row r="27" spans="1:7" ht="12.75">
      <c r="A27" s="499"/>
      <c r="B27" s="511"/>
      <c r="C27" s="511"/>
      <c r="D27" s="511"/>
      <c r="E27" s="511"/>
      <c r="F27" s="511"/>
      <c r="G27" s="511"/>
    </row>
    <row r="28" spans="1:7" ht="12">
      <c r="A28" s="285" t="s">
        <v>541</v>
      </c>
      <c r="B28" s="784"/>
      <c r="C28" s="784"/>
      <c r="D28" s="784"/>
      <c r="E28" s="784"/>
      <c r="F28" s="784"/>
      <c r="G28" s="784"/>
    </row>
    <row r="29" spans="1:7" ht="25.5" customHeight="1">
      <c r="A29" s="499"/>
      <c r="B29" s="511"/>
      <c r="C29" s="511"/>
      <c r="D29" s="511"/>
      <c r="E29" s="511"/>
      <c r="F29" s="511"/>
      <c r="G29" s="511"/>
    </row>
    <row r="30" spans="1:7" s="513" customFormat="1" ht="12.75">
      <c r="A30" s="785" t="s">
        <v>532</v>
      </c>
      <c r="B30" s="786"/>
      <c r="C30" s="786"/>
      <c r="D30" s="512"/>
      <c r="E30" s="512"/>
      <c r="F30" s="512"/>
      <c r="G30" s="512"/>
    </row>
  </sheetData>
  <conditionalFormatting sqref="B26:G26">
    <cfRule type="expression" dxfId="10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19685039370078741" footer="0"/>
  <pageSetup paperSize="9" scale="70" orientation="portrait" r:id="rId1"/>
  <headerFooter alignWithMargins="0">
    <oddHeader>&amp;C-49-</oddHeader>
    <oddFooter>&amp;CStatistische Ämter des Bundes und der Länder, Internationale Bildungsindikatoren, 2017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Normal="100" workbookViewId="0">
      <pane xSplit="1" ySplit="7" topLeftCell="B8" activePane="bottomRight" state="frozen"/>
      <selection activeCell="C1" sqref="C1"/>
      <selection pane="topRight" activeCell="C1" sqref="C1"/>
      <selection pane="bottomLeft" activeCell="C1" sqref="C1"/>
      <selection pane="bottomRight"/>
    </sheetView>
  </sheetViews>
  <sheetFormatPr baseColWidth="10" defaultColWidth="11.42578125" defaultRowHeight="12.75"/>
  <cols>
    <col min="1" max="1" width="24" style="174" customWidth="1"/>
    <col min="2" max="5" width="14.28515625" style="174" customWidth="1"/>
    <col min="6" max="6" width="15.7109375" style="174" customWidth="1"/>
    <col min="7" max="9" width="14.28515625" style="174" customWidth="1"/>
    <col min="10" max="16384" width="11.42578125" style="174"/>
  </cols>
  <sheetData>
    <row r="1" spans="1:9" ht="12.75" customHeight="1">
      <c r="A1" s="569" t="s">
        <v>421</v>
      </c>
    </row>
    <row r="2" spans="1:9" ht="12.75" customHeight="1">
      <c r="I2" s="21"/>
    </row>
    <row r="3" spans="1:9" s="515" customFormat="1" ht="15.75" customHeight="1">
      <c r="A3" s="514" t="s">
        <v>388</v>
      </c>
    </row>
    <row r="4" spans="1:9" s="515" customFormat="1" ht="15" customHeight="1">
      <c r="A4" s="516" t="s">
        <v>389</v>
      </c>
    </row>
    <row r="5" spans="1:9">
      <c r="A5" s="502"/>
      <c r="B5" s="517"/>
      <c r="C5" s="517"/>
      <c r="D5" s="517"/>
      <c r="E5" s="517"/>
      <c r="F5" s="517"/>
      <c r="G5" s="517"/>
      <c r="H5" s="517"/>
      <c r="I5" s="517"/>
    </row>
    <row r="6" spans="1:9" ht="38.25">
      <c r="A6" s="502"/>
      <c r="B6" s="503" t="s">
        <v>390</v>
      </c>
      <c r="C6" s="503" t="s">
        <v>160</v>
      </c>
      <c r="D6" s="503"/>
      <c r="E6" s="503"/>
      <c r="F6" s="518" t="s">
        <v>391</v>
      </c>
      <c r="G6" s="503" t="s">
        <v>22</v>
      </c>
      <c r="H6" s="503"/>
      <c r="I6" s="503"/>
    </row>
    <row r="7" spans="1:9">
      <c r="A7" s="504" t="s">
        <v>17</v>
      </c>
      <c r="B7" s="505" t="s">
        <v>163</v>
      </c>
      <c r="C7" s="505" t="s">
        <v>164</v>
      </c>
      <c r="D7" s="505" t="s">
        <v>45</v>
      </c>
      <c r="E7" s="505" t="s">
        <v>108</v>
      </c>
      <c r="F7" s="519" t="s">
        <v>23</v>
      </c>
      <c r="G7" s="505" t="s">
        <v>38</v>
      </c>
      <c r="H7" s="505" t="s">
        <v>392</v>
      </c>
      <c r="I7" s="505" t="s">
        <v>108</v>
      </c>
    </row>
    <row r="8" spans="1:9" ht="15" customHeight="1">
      <c r="A8" s="520" t="s">
        <v>2</v>
      </c>
      <c r="B8" s="163">
        <v>15.676337559935044</v>
      </c>
      <c r="C8" s="163">
        <v>13.606334593413807</v>
      </c>
      <c r="D8" s="163">
        <v>12.774205493955789</v>
      </c>
      <c r="E8" s="163">
        <v>13.336507669663584</v>
      </c>
      <c r="F8" s="163">
        <v>13.438992078243839</v>
      </c>
      <c r="G8" s="163">
        <v>16.170731707317074</v>
      </c>
      <c r="H8" s="163">
        <v>9.5177447784099929</v>
      </c>
      <c r="I8" s="163">
        <v>9.5179699846960251</v>
      </c>
    </row>
    <row r="9" spans="1:9" ht="15" customHeight="1">
      <c r="A9" s="521" t="s">
        <v>1</v>
      </c>
      <c r="B9" s="165">
        <v>15.648736411125229</v>
      </c>
      <c r="C9" s="165">
        <v>13.142916706768659</v>
      </c>
      <c r="D9" s="165">
        <v>12.745743167467165</v>
      </c>
      <c r="E9" s="165">
        <v>13.030449362370979</v>
      </c>
      <c r="F9" s="165">
        <v>11.981432766153574</v>
      </c>
      <c r="G9" s="165">
        <v>11.965421853388657</v>
      </c>
      <c r="H9" s="165">
        <v>10.380953150269994</v>
      </c>
      <c r="I9" s="165">
        <v>10.38138777012675</v>
      </c>
    </row>
    <row r="10" spans="1:9" ht="15" customHeight="1">
      <c r="A10" s="520" t="s">
        <v>3</v>
      </c>
      <c r="B10" s="163">
        <v>15.755168803978016</v>
      </c>
      <c r="C10" s="163">
        <v>11.709750488388289</v>
      </c>
      <c r="D10" s="163">
        <v>12.665431860100423</v>
      </c>
      <c r="E10" s="163">
        <v>11.982377878462403</v>
      </c>
      <c r="F10" s="163">
        <v>11.879005142471005</v>
      </c>
      <c r="G10" s="163">
        <v>0</v>
      </c>
      <c r="H10" s="163">
        <v>11.234452682589962</v>
      </c>
      <c r="I10" s="163">
        <v>11.234452682589962</v>
      </c>
    </row>
    <row r="11" spans="1:9" ht="15" customHeight="1">
      <c r="A11" s="521" t="s">
        <v>4</v>
      </c>
      <c r="B11" s="165">
        <v>16.381000403388462</v>
      </c>
      <c r="C11" s="165">
        <v>12.358187482699194</v>
      </c>
      <c r="D11" s="165">
        <v>12.286948657789493</v>
      </c>
      <c r="E11" s="165">
        <v>12.339313144817377</v>
      </c>
      <c r="F11" s="165">
        <v>12.784178355896694</v>
      </c>
      <c r="G11" s="165">
        <v>0</v>
      </c>
      <c r="H11" s="165">
        <v>12.955242494931701</v>
      </c>
      <c r="I11" s="165">
        <v>12.955242494931701</v>
      </c>
    </row>
    <row r="12" spans="1:9" ht="15" customHeight="1">
      <c r="A12" s="520" t="s">
        <v>5</v>
      </c>
      <c r="B12" s="163">
        <v>14.919122686771761</v>
      </c>
      <c r="C12" s="163">
        <v>12.845848353418095</v>
      </c>
      <c r="D12" s="163">
        <v>13.573510998817909</v>
      </c>
      <c r="E12" s="163">
        <v>13.082879358879852</v>
      </c>
      <c r="F12" s="163">
        <v>13.603562163713327</v>
      </c>
      <c r="G12" s="163">
        <v>0</v>
      </c>
      <c r="H12" s="163">
        <v>12.127230019007914</v>
      </c>
      <c r="I12" s="163">
        <v>12.127230019007914</v>
      </c>
    </row>
    <row r="13" spans="1:9" ht="15" customHeight="1">
      <c r="A13" s="521" t="s">
        <v>6</v>
      </c>
      <c r="B13" s="165">
        <v>12.859036398064381</v>
      </c>
      <c r="C13" s="165">
        <v>12.500844545828976</v>
      </c>
      <c r="D13" s="165">
        <v>12.838484204010973</v>
      </c>
      <c r="E13" s="165">
        <v>12.612742118771735</v>
      </c>
      <c r="F13" s="165">
        <v>13.907671287864765</v>
      </c>
      <c r="G13" s="165">
        <v>0</v>
      </c>
      <c r="H13" s="165">
        <v>11.488603767833915</v>
      </c>
      <c r="I13" s="165">
        <v>11.488603767833915</v>
      </c>
    </row>
    <row r="14" spans="1:9" ht="15" customHeight="1">
      <c r="A14" s="520" t="s">
        <v>7</v>
      </c>
      <c r="B14" s="163">
        <v>15.715233321711739</v>
      </c>
      <c r="C14" s="163">
        <v>13.119559961918471</v>
      </c>
      <c r="D14" s="163">
        <v>12.356769666161902</v>
      </c>
      <c r="E14" s="163">
        <v>12.880204420300348</v>
      </c>
      <c r="F14" s="163">
        <v>13.240161641611724</v>
      </c>
      <c r="G14" s="163">
        <v>0</v>
      </c>
      <c r="H14" s="163">
        <v>14.905100052858305</v>
      </c>
      <c r="I14" s="163">
        <v>14.905100052858305</v>
      </c>
    </row>
    <row r="15" spans="1:9" ht="15" customHeight="1">
      <c r="A15" s="521" t="s">
        <v>8</v>
      </c>
      <c r="B15" s="165">
        <v>16.359223300970875</v>
      </c>
      <c r="C15" s="165">
        <v>12.904712052765101</v>
      </c>
      <c r="D15" s="165">
        <v>14.474810833407805</v>
      </c>
      <c r="E15" s="165">
        <v>13.259511514099135</v>
      </c>
      <c r="F15" s="165">
        <v>15.233168254027811</v>
      </c>
      <c r="G15" s="522">
        <v>0</v>
      </c>
      <c r="H15" s="522">
        <v>8.3710785112244128</v>
      </c>
      <c r="I15" s="165">
        <v>8.3710785112244128</v>
      </c>
    </row>
    <row r="16" spans="1:9" ht="15" customHeight="1">
      <c r="A16" s="520" t="s">
        <v>9</v>
      </c>
      <c r="B16" s="163">
        <v>14.79938396283579</v>
      </c>
      <c r="C16" s="163">
        <v>13.086239770195924</v>
      </c>
      <c r="D16" s="163">
        <v>13.268573301864985</v>
      </c>
      <c r="E16" s="163">
        <v>13.13642033352801</v>
      </c>
      <c r="F16" s="163">
        <v>13.920561666431635</v>
      </c>
      <c r="G16" s="163">
        <v>0</v>
      </c>
      <c r="H16" s="163">
        <v>10.662395106362348</v>
      </c>
      <c r="I16" s="163">
        <v>10.662395106362348</v>
      </c>
    </row>
    <row r="17" spans="1:9" ht="15" customHeight="1">
      <c r="A17" s="521" t="s">
        <v>10</v>
      </c>
      <c r="B17" s="165">
        <v>16.147291791730574</v>
      </c>
      <c r="C17" s="165">
        <v>14.096120784738282</v>
      </c>
      <c r="D17" s="165">
        <v>13.847171151916989</v>
      </c>
      <c r="E17" s="165">
        <v>14.014790155294351</v>
      </c>
      <c r="F17" s="165">
        <v>14.723581367207128</v>
      </c>
      <c r="G17" s="165">
        <v>10.727689741451211</v>
      </c>
      <c r="H17" s="165">
        <v>14.008588548872057</v>
      </c>
      <c r="I17" s="165">
        <v>14.007983119493829</v>
      </c>
    </row>
    <row r="18" spans="1:9" ht="15" customHeight="1">
      <c r="A18" s="520" t="s">
        <v>11</v>
      </c>
      <c r="B18" s="163">
        <v>14.1127958201004</v>
      </c>
      <c r="C18" s="163">
        <v>13.986783009244894</v>
      </c>
      <c r="D18" s="163">
        <v>12.929425618624338</v>
      </c>
      <c r="E18" s="163">
        <v>13.679266440135223</v>
      </c>
      <c r="F18" s="163">
        <v>12.644535484586088</v>
      </c>
      <c r="G18" s="163">
        <v>24.101867572156198</v>
      </c>
      <c r="H18" s="163">
        <v>14.322339730111549</v>
      </c>
      <c r="I18" s="163">
        <v>14.323100055545453</v>
      </c>
    </row>
    <row r="19" spans="1:9" ht="15" customHeight="1">
      <c r="A19" s="521" t="s">
        <v>12</v>
      </c>
      <c r="B19" s="165">
        <v>13.610963748894783</v>
      </c>
      <c r="C19" s="165">
        <v>13.105089987313903</v>
      </c>
      <c r="D19" s="165">
        <v>13.329483576726197</v>
      </c>
      <c r="E19" s="165">
        <v>13.186685377176449</v>
      </c>
      <c r="F19" s="165">
        <v>14.051944038885814</v>
      </c>
      <c r="G19" s="165">
        <v>29.676190476190481</v>
      </c>
      <c r="H19" s="165">
        <v>10.233457136766996</v>
      </c>
      <c r="I19" s="165">
        <v>10.243750913781625</v>
      </c>
    </row>
    <row r="20" spans="1:9" ht="15" customHeight="1">
      <c r="A20" s="520" t="s">
        <v>13</v>
      </c>
      <c r="B20" s="163">
        <v>15.556549667354897</v>
      </c>
      <c r="C20" s="163">
        <v>12.67743137597717</v>
      </c>
      <c r="D20" s="163">
        <v>11.243239336057073</v>
      </c>
      <c r="E20" s="163">
        <v>12.277871158481059</v>
      </c>
      <c r="F20" s="163">
        <v>13.775214354288318</v>
      </c>
      <c r="G20" s="163">
        <v>0</v>
      </c>
      <c r="H20" s="163">
        <v>8.2855433898651345</v>
      </c>
      <c r="I20" s="163">
        <v>8.2855433898651345</v>
      </c>
    </row>
    <row r="21" spans="1:9" ht="15" customHeight="1">
      <c r="A21" s="521" t="s">
        <v>14</v>
      </c>
      <c r="B21" s="165">
        <v>13.605518849591917</v>
      </c>
      <c r="C21" s="165">
        <v>11.28627404417003</v>
      </c>
      <c r="D21" s="165">
        <v>12.463297531728662</v>
      </c>
      <c r="E21" s="165">
        <v>11.574457798062834</v>
      </c>
      <c r="F21" s="165">
        <v>13.483851068964318</v>
      </c>
      <c r="G21" s="165">
        <v>0</v>
      </c>
      <c r="H21" s="165">
        <v>10.47629603353567</v>
      </c>
      <c r="I21" s="165">
        <v>10.47629603353567</v>
      </c>
    </row>
    <row r="22" spans="1:9" ht="15" customHeight="1">
      <c r="A22" s="520" t="s">
        <v>15</v>
      </c>
      <c r="B22" s="163">
        <v>16.609369898792036</v>
      </c>
      <c r="C22" s="163">
        <v>14.475386945534671</v>
      </c>
      <c r="D22" s="163">
        <v>14.274182259272269</v>
      </c>
      <c r="E22" s="163">
        <v>14.413429299084527</v>
      </c>
      <c r="F22" s="163">
        <v>13.931435222198598</v>
      </c>
      <c r="G22" s="163">
        <v>0</v>
      </c>
      <c r="H22" s="163">
        <v>11.004728490564929</v>
      </c>
      <c r="I22" s="163">
        <v>11.004728490564929</v>
      </c>
    </row>
    <row r="23" spans="1:9" ht="15" customHeight="1">
      <c r="A23" s="521" t="s">
        <v>16</v>
      </c>
      <c r="B23" s="165">
        <v>13.714229092350376</v>
      </c>
      <c r="C23" s="165">
        <v>10.663816307403147</v>
      </c>
      <c r="D23" s="165">
        <v>9.9740918579091709</v>
      </c>
      <c r="E23" s="165">
        <v>10.475796507375204</v>
      </c>
      <c r="F23" s="165">
        <v>10.416496551177852</v>
      </c>
      <c r="G23" s="165">
        <v>0</v>
      </c>
      <c r="H23" s="165">
        <v>8.6947839523669437</v>
      </c>
      <c r="I23" s="165">
        <v>8.6947839523669437</v>
      </c>
    </row>
    <row r="24" spans="1:9" ht="15" customHeight="1" thickBot="1">
      <c r="A24" s="788" t="s">
        <v>0</v>
      </c>
      <c r="B24" s="789">
        <v>15.447484205326646</v>
      </c>
      <c r="C24" s="789">
        <v>13.261051994322006</v>
      </c>
      <c r="D24" s="789">
        <v>12.997101994371816</v>
      </c>
      <c r="E24" s="789">
        <v>13.181486552229901</v>
      </c>
      <c r="F24" s="789">
        <v>13.412618600371962</v>
      </c>
      <c r="G24" s="789">
        <v>13.329598196895297</v>
      </c>
      <c r="H24" s="789">
        <v>11.440102935129401</v>
      </c>
      <c r="I24" s="789">
        <v>11.440285316015849</v>
      </c>
    </row>
    <row r="25" spans="1:9" ht="15" customHeight="1">
      <c r="A25" s="369" t="s">
        <v>175</v>
      </c>
      <c r="B25" s="370"/>
      <c r="C25" s="370"/>
      <c r="D25" s="370"/>
      <c r="E25" s="370"/>
      <c r="F25" s="370"/>
      <c r="G25" s="370"/>
      <c r="H25" s="370"/>
      <c r="I25" s="370"/>
    </row>
    <row r="26" spans="1:9" ht="25.5" customHeight="1">
      <c r="A26" s="362" t="s">
        <v>203</v>
      </c>
      <c r="B26" s="790">
        <v>15.447484205326646</v>
      </c>
      <c r="C26" s="790">
        <v>13.261051994322006</v>
      </c>
      <c r="D26" s="790">
        <v>12.997101994371816</v>
      </c>
      <c r="E26" s="790">
        <v>13.181486552229901</v>
      </c>
      <c r="F26" s="790">
        <v>13.412618600371962</v>
      </c>
      <c r="G26" s="790">
        <v>13.329598196895297</v>
      </c>
      <c r="H26" s="790">
        <v>11.963991711499316</v>
      </c>
      <c r="I26" s="790">
        <v>11.965278332315124</v>
      </c>
    </row>
    <row r="27" spans="1:9" ht="15" customHeight="1">
      <c r="A27" s="523" t="s">
        <v>26</v>
      </c>
      <c r="B27" s="524">
        <v>15.229727170336613</v>
      </c>
      <c r="C27" s="524">
        <v>12.965161477942043</v>
      </c>
      <c r="D27" s="524">
        <v>13.117802870200245</v>
      </c>
      <c r="E27" s="524">
        <v>13.193618335666828</v>
      </c>
      <c r="F27" s="524" t="s">
        <v>33</v>
      </c>
      <c r="G27" s="524" t="s">
        <v>33</v>
      </c>
      <c r="H27" s="524">
        <v>15.254805840685814</v>
      </c>
      <c r="I27" s="525">
        <v>15.804235841700129</v>
      </c>
    </row>
    <row r="28" spans="1:9" ht="12.75" customHeight="1">
      <c r="B28" s="144"/>
      <c r="C28" s="144"/>
      <c r="D28" s="144"/>
      <c r="E28" s="144"/>
      <c r="F28" s="144"/>
      <c r="G28" s="144"/>
      <c r="H28" s="144"/>
      <c r="I28" s="144"/>
    </row>
    <row r="29" spans="1:9" ht="12.75" customHeight="1">
      <c r="B29" s="144"/>
      <c r="C29" s="144"/>
      <c r="D29" s="144"/>
      <c r="E29" s="144"/>
      <c r="F29" s="144"/>
      <c r="G29" s="144"/>
      <c r="H29" s="144"/>
      <c r="I29" s="144"/>
    </row>
    <row r="30" spans="1:9">
      <c r="A30" s="791" t="s">
        <v>532</v>
      </c>
      <c r="B30" s="792"/>
      <c r="C30" s="792"/>
      <c r="D30" s="176"/>
      <c r="E30" s="176"/>
      <c r="F30" s="176"/>
      <c r="G30" s="176"/>
      <c r="H30" s="176"/>
      <c r="I30" s="176"/>
    </row>
  </sheetData>
  <conditionalFormatting sqref="B27:I27">
    <cfRule type="expression" dxfId="9" priority="2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>
    <oddHeader>&amp;C-50-</oddHeader>
    <oddFooter>&amp;CStatistische Ämter des Bundes und der Länder, Internationale Bildungsindikatoren, 2017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47"/>
  <sheetViews>
    <sheetView showGridLines="0" zoomScaleNormal="100" workbookViewId="0">
      <pane xSplit="2" ySplit="8" topLeftCell="C9" activePane="bottomRight" state="frozen"/>
      <selection pane="topRight"/>
      <selection pane="bottomLeft"/>
      <selection pane="bottomRight"/>
    </sheetView>
  </sheetViews>
  <sheetFormatPr baseColWidth="10" defaultColWidth="11.42578125" defaultRowHeight="12.75"/>
  <cols>
    <col min="1" max="1" width="23" style="20" customWidth="1"/>
    <col min="2" max="2" width="10.7109375" style="20" customWidth="1"/>
    <col min="3" max="3" width="10.140625" style="20" customWidth="1"/>
    <col min="4" max="6" width="9.28515625" style="20" customWidth="1"/>
    <col min="7" max="7" width="10.85546875" style="20" customWidth="1"/>
    <col min="8" max="8" width="9.42578125" style="20" customWidth="1"/>
    <col min="9" max="10" width="9.7109375" style="20" customWidth="1"/>
    <col min="11" max="12" width="9.28515625" style="20" customWidth="1"/>
    <col min="13" max="13" width="10.7109375" style="20" customWidth="1"/>
    <col min="14" max="16384" width="11.42578125" style="20"/>
  </cols>
  <sheetData>
    <row r="1" spans="1:13">
      <c r="A1" s="569" t="s">
        <v>421</v>
      </c>
      <c r="B1" s="612"/>
      <c r="M1" s="21"/>
    </row>
    <row r="2" spans="1:13">
      <c r="M2" s="21"/>
    </row>
    <row r="3" spans="1:13" ht="15.75">
      <c r="A3" s="22" t="s">
        <v>24</v>
      </c>
    </row>
    <row r="4" spans="1:13" ht="15.75">
      <c r="A4" s="44" t="s">
        <v>52</v>
      </c>
    </row>
    <row r="6" spans="1:13" s="24" customFormat="1" ht="12.75" customHeight="1">
      <c r="A6" s="12"/>
      <c r="B6" s="23"/>
      <c r="C6" s="811" t="s">
        <v>43</v>
      </c>
      <c r="D6" s="13" t="s">
        <v>21</v>
      </c>
      <c r="E6" s="13"/>
      <c r="F6" s="13"/>
      <c r="G6" s="810" t="s">
        <v>37</v>
      </c>
      <c r="H6" s="13" t="s">
        <v>22</v>
      </c>
      <c r="I6" s="13"/>
      <c r="J6" s="13"/>
      <c r="K6" s="13"/>
      <c r="L6" s="13"/>
      <c r="M6" s="810" t="s">
        <v>25</v>
      </c>
    </row>
    <row r="7" spans="1:13" s="24" customFormat="1" ht="76.5">
      <c r="A7" s="12"/>
      <c r="B7" s="23"/>
      <c r="C7" s="811"/>
      <c r="D7" s="33" t="s">
        <v>29</v>
      </c>
      <c r="E7" s="33" t="s">
        <v>46</v>
      </c>
      <c r="F7" s="33" t="s">
        <v>49</v>
      </c>
      <c r="G7" s="810"/>
      <c r="H7" s="33" t="s">
        <v>30</v>
      </c>
      <c r="I7" s="34" t="s">
        <v>31</v>
      </c>
      <c r="J7" s="34" t="s">
        <v>32</v>
      </c>
      <c r="K7" s="34" t="s">
        <v>28</v>
      </c>
      <c r="L7" s="34" t="s">
        <v>49</v>
      </c>
      <c r="M7" s="810"/>
    </row>
    <row r="8" spans="1:13" s="26" customFormat="1" ht="25.5">
      <c r="A8" s="14" t="s">
        <v>17</v>
      </c>
      <c r="B8" s="25" t="s">
        <v>19</v>
      </c>
      <c r="C8" s="32" t="s">
        <v>27</v>
      </c>
      <c r="D8" s="32" t="s">
        <v>36</v>
      </c>
      <c r="E8" s="32" t="s">
        <v>47</v>
      </c>
      <c r="F8" s="32" t="s">
        <v>45</v>
      </c>
      <c r="G8" s="15" t="s">
        <v>23</v>
      </c>
      <c r="H8" s="32" t="s">
        <v>38</v>
      </c>
      <c r="I8" s="32" t="s">
        <v>18</v>
      </c>
      <c r="J8" s="32" t="s">
        <v>39</v>
      </c>
      <c r="K8" s="32" t="s">
        <v>40</v>
      </c>
      <c r="L8" s="32" t="s">
        <v>50</v>
      </c>
      <c r="M8" s="810"/>
    </row>
    <row r="9" spans="1:13" s="27" customFormat="1" ht="12.75" customHeight="1">
      <c r="A9" s="42" t="s">
        <v>2</v>
      </c>
      <c r="B9" s="41" t="s">
        <v>41</v>
      </c>
      <c r="C9" s="40">
        <v>12.073283814180895</v>
      </c>
      <c r="D9" s="40">
        <v>3.025459614835488</v>
      </c>
      <c r="E9" s="40">
        <v>40.722822358453762</v>
      </c>
      <c r="F9" s="40">
        <v>43.748281973289252</v>
      </c>
      <c r="G9" s="40">
        <v>7.2031341471907</v>
      </c>
      <c r="H9" s="40">
        <v>0.72562784401100466</v>
      </c>
      <c r="I9" s="40">
        <v>23.210961518534035</v>
      </c>
      <c r="J9" s="40">
        <v>10.895546308337524</v>
      </c>
      <c r="K9" s="40">
        <v>2.143064436538884</v>
      </c>
      <c r="L9" s="40">
        <v>36.975200107421443</v>
      </c>
      <c r="M9" s="40">
        <v>100</v>
      </c>
    </row>
    <row r="10" spans="1:13" s="27" customFormat="1">
      <c r="A10" s="42"/>
      <c r="B10" s="41" t="s">
        <v>42</v>
      </c>
      <c r="C10" s="40">
        <v>16.155388489925343</v>
      </c>
      <c r="D10" s="40">
        <v>2.6575154202876279</v>
      </c>
      <c r="E10" s="40">
        <v>40.96973472107139</v>
      </c>
      <c r="F10" s="40">
        <v>43.627250141359021</v>
      </c>
      <c r="G10" s="40">
        <v>14.046240632309148</v>
      </c>
      <c r="H10" s="40">
        <v>0.64625634075495075</v>
      </c>
      <c r="I10" s="40">
        <v>12.915742548773537</v>
      </c>
      <c r="J10" s="40">
        <v>11.430886408556274</v>
      </c>
      <c r="K10" s="40">
        <v>1.1783374412165819</v>
      </c>
      <c r="L10" s="40">
        <v>26.171222739301342</v>
      </c>
      <c r="M10" s="40">
        <v>100</v>
      </c>
    </row>
    <row r="11" spans="1:13">
      <c r="A11" s="39" t="s">
        <v>1</v>
      </c>
      <c r="B11" s="38" t="s">
        <v>41</v>
      </c>
      <c r="C11" s="37">
        <v>9.7652481178179169</v>
      </c>
      <c r="D11" s="37">
        <v>2.8211390697533369</v>
      </c>
      <c r="E11" s="37">
        <v>46.612465363693858</v>
      </c>
      <c r="F11" s="37">
        <v>49.433604433447194</v>
      </c>
      <c r="G11" s="37">
        <v>5.7564782668761776</v>
      </c>
      <c r="H11" s="37">
        <v>0.85575684330293622</v>
      </c>
      <c r="I11" s="37">
        <v>19.917939893723961</v>
      </c>
      <c r="J11" s="37">
        <v>12.197090269486468</v>
      </c>
      <c r="K11" s="37">
        <v>2.0741068129207041</v>
      </c>
      <c r="L11" s="37">
        <v>35.044893819434073</v>
      </c>
      <c r="M11" s="37">
        <v>100</v>
      </c>
    </row>
    <row r="12" spans="1:13">
      <c r="A12" s="39"/>
      <c r="B12" s="38" t="s">
        <v>42</v>
      </c>
      <c r="C12" s="37">
        <v>14.036266179395607</v>
      </c>
      <c r="D12" s="37">
        <v>2.4838941584042176</v>
      </c>
      <c r="E12" s="37">
        <v>47.192567676088295</v>
      </c>
      <c r="F12" s="37">
        <v>49.676461834492514</v>
      </c>
      <c r="G12" s="37">
        <v>11.146751840555934</v>
      </c>
      <c r="H12" s="37">
        <v>0.67280246902700891</v>
      </c>
      <c r="I12" s="37">
        <v>11.168583524526392</v>
      </c>
      <c r="J12" s="37">
        <v>12.061237873537127</v>
      </c>
      <c r="K12" s="37">
        <v>1.2377541451062202</v>
      </c>
      <c r="L12" s="37">
        <v>25.140378012196752</v>
      </c>
      <c r="M12" s="37">
        <v>100</v>
      </c>
    </row>
    <row r="13" spans="1:13">
      <c r="A13" s="42" t="s">
        <v>3</v>
      </c>
      <c r="B13" s="41" t="s">
        <v>41</v>
      </c>
      <c r="C13" s="40">
        <v>14.041562055718565</v>
      </c>
      <c r="D13" s="40">
        <v>6.1395608438090647</v>
      </c>
      <c r="E13" s="40">
        <v>32.482589778392303</v>
      </c>
      <c r="F13" s="40">
        <v>38.622150622201367</v>
      </c>
      <c r="G13" s="40">
        <v>9.0170164973863933</v>
      </c>
      <c r="H13" s="40" t="s">
        <v>35</v>
      </c>
      <c r="I13" s="40">
        <v>14.545646151699456</v>
      </c>
      <c r="J13" s="40">
        <v>20.861919403139453</v>
      </c>
      <c r="K13" s="40">
        <v>2.6764465096128234</v>
      </c>
      <c r="L13" s="40">
        <v>38.319075670184979</v>
      </c>
      <c r="M13" s="40">
        <v>100</v>
      </c>
    </row>
    <row r="14" spans="1:13">
      <c r="A14" s="42"/>
      <c r="B14" s="41" t="s">
        <v>42</v>
      </c>
      <c r="C14" s="40">
        <v>13.591778585825489</v>
      </c>
      <c r="D14" s="40">
        <v>4.4951960815861653</v>
      </c>
      <c r="E14" s="40">
        <v>29.287374075710105</v>
      </c>
      <c r="F14" s="40">
        <v>33.78257015729627</v>
      </c>
      <c r="G14" s="40">
        <v>12.805638521838253</v>
      </c>
      <c r="H14" s="40" t="s">
        <v>35</v>
      </c>
      <c r="I14" s="40">
        <v>14.720477573750607</v>
      </c>
      <c r="J14" s="40">
        <v>22.883092137916776</v>
      </c>
      <c r="K14" s="40">
        <v>2.0409217984684798</v>
      </c>
      <c r="L14" s="40">
        <v>39.820012735039981</v>
      </c>
      <c r="M14" s="40">
        <v>100</v>
      </c>
    </row>
    <row r="15" spans="1:13">
      <c r="A15" s="39" t="s">
        <v>4</v>
      </c>
      <c r="B15" s="38" t="s">
        <v>41</v>
      </c>
      <c r="C15" s="37">
        <v>6.7683365585463493</v>
      </c>
      <c r="D15" s="37">
        <v>1.9198982835346476</v>
      </c>
      <c r="E15" s="37">
        <v>57.254074596731954</v>
      </c>
      <c r="F15" s="37">
        <v>59.173972880266604</v>
      </c>
      <c r="G15" s="37">
        <v>8.275780163892053</v>
      </c>
      <c r="H15" s="37" t="s">
        <v>35</v>
      </c>
      <c r="I15" s="37">
        <v>16.415332918829424</v>
      </c>
      <c r="J15" s="37">
        <v>7.8042237482796928</v>
      </c>
      <c r="K15" s="37">
        <v>0.8773045136681501</v>
      </c>
      <c r="L15" s="37">
        <v>25.780652913520047</v>
      </c>
      <c r="M15" s="37">
        <v>100</v>
      </c>
    </row>
    <row r="16" spans="1:13">
      <c r="A16" s="39"/>
      <c r="B16" s="38" t="s">
        <v>42</v>
      </c>
      <c r="C16" s="37">
        <v>6.0259744001613491</v>
      </c>
      <c r="D16" s="37">
        <v>1.5903017381094724</v>
      </c>
      <c r="E16" s="37">
        <v>48.635515634341516</v>
      </c>
      <c r="F16" s="37">
        <v>50.22581737245099</v>
      </c>
      <c r="G16" s="37">
        <v>14.997154773138174</v>
      </c>
      <c r="H16" s="37" t="s">
        <v>35</v>
      </c>
      <c r="I16" s="37">
        <v>17.401263424788766</v>
      </c>
      <c r="J16" s="37">
        <v>9.9944536083959381</v>
      </c>
      <c r="K16" s="37">
        <v>0.75949549445720987</v>
      </c>
      <c r="L16" s="37">
        <v>28.751341578488638</v>
      </c>
      <c r="M16" s="37">
        <v>100</v>
      </c>
    </row>
    <row r="17" spans="1:13">
      <c r="A17" s="42" t="s">
        <v>5</v>
      </c>
      <c r="B17" s="41" t="s">
        <v>41</v>
      </c>
      <c r="C17" s="40">
        <v>15.946703153505345</v>
      </c>
      <c r="D17" s="40">
        <v>6.4514377551906881</v>
      </c>
      <c r="E17" s="40">
        <v>36.839761966814358</v>
      </c>
      <c r="F17" s="40">
        <v>43.291199722005047</v>
      </c>
      <c r="G17" s="40">
        <v>12.196485969941797</v>
      </c>
      <c r="H17" s="40" t="s">
        <v>35</v>
      </c>
      <c r="I17" s="40">
        <v>14.536638867170534</v>
      </c>
      <c r="J17" s="40">
        <v>11.619863608722092</v>
      </c>
      <c r="K17" s="40" t="s">
        <v>35</v>
      </c>
      <c r="L17" s="40">
        <v>28.564525236730088</v>
      </c>
      <c r="M17" s="40">
        <v>100</v>
      </c>
    </row>
    <row r="18" spans="1:13">
      <c r="A18" s="42"/>
      <c r="B18" s="41" t="s">
        <v>42</v>
      </c>
      <c r="C18" s="40">
        <v>21.025030069144783</v>
      </c>
      <c r="D18" s="40">
        <v>4.345347690518671</v>
      </c>
      <c r="E18" s="40">
        <v>30.565641940614153</v>
      </c>
      <c r="F18" s="40">
        <v>34.910989631132821</v>
      </c>
      <c r="G18" s="40">
        <v>17.487416561685929</v>
      </c>
      <c r="H18" s="40" t="s">
        <v>35</v>
      </c>
      <c r="I18" s="40">
        <v>10.957709386703451</v>
      </c>
      <c r="J18" s="40">
        <v>13.493778109662596</v>
      </c>
      <c r="K18" s="40" t="s">
        <v>35</v>
      </c>
      <c r="L18" s="40">
        <v>26.578843862759289</v>
      </c>
      <c r="M18" s="40">
        <v>100</v>
      </c>
    </row>
    <row r="19" spans="1:13">
      <c r="A19" s="39" t="s">
        <v>6</v>
      </c>
      <c r="B19" s="38" t="s">
        <v>41</v>
      </c>
      <c r="C19" s="37">
        <v>13.894014469400121</v>
      </c>
      <c r="D19" s="37">
        <v>6.7204966281582417</v>
      </c>
      <c r="E19" s="37">
        <v>29.960192587598712</v>
      </c>
      <c r="F19" s="37">
        <v>36.680689215756956</v>
      </c>
      <c r="G19" s="37">
        <v>12.746945273088983</v>
      </c>
      <c r="H19" s="37" t="s">
        <v>35</v>
      </c>
      <c r="I19" s="37">
        <v>14.780766960042554</v>
      </c>
      <c r="J19" s="37">
        <v>19.172442281200492</v>
      </c>
      <c r="K19" s="37">
        <v>2.5425693804423433</v>
      </c>
      <c r="L19" s="37">
        <v>36.678545889587525</v>
      </c>
      <c r="M19" s="37">
        <v>100</v>
      </c>
    </row>
    <row r="20" spans="1:13">
      <c r="A20" s="39"/>
      <c r="B20" s="38" t="s">
        <v>42</v>
      </c>
      <c r="C20" s="37">
        <v>14.548599667297879</v>
      </c>
      <c r="D20" s="37">
        <v>4.6510040544414561</v>
      </c>
      <c r="E20" s="37">
        <v>27.789988123353311</v>
      </c>
      <c r="F20" s="37">
        <v>32.440992177794769</v>
      </c>
      <c r="G20" s="37">
        <v>16.943625907081326</v>
      </c>
      <c r="H20" s="37" t="s">
        <v>35</v>
      </c>
      <c r="I20" s="37">
        <v>13.049099890594441</v>
      </c>
      <c r="J20" s="37">
        <v>20.458450263372931</v>
      </c>
      <c r="K20" s="37">
        <v>2.2559778146580056</v>
      </c>
      <c r="L20" s="37">
        <v>36.066587228996973</v>
      </c>
      <c r="M20" s="37">
        <v>100</v>
      </c>
    </row>
    <row r="21" spans="1:13">
      <c r="A21" s="659" t="s">
        <v>7</v>
      </c>
      <c r="B21" s="447" t="s">
        <v>41</v>
      </c>
      <c r="C21" s="234">
        <v>13.02172750555853</v>
      </c>
      <c r="D21" s="234">
        <v>4.4115232707588694</v>
      </c>
      <c r="E21" s="234">
        <v>39.058556847072524</v>
      </c>
      <c r="F21" s="234">
        <v>43.470080117831394</v>
      </c>
      <c r="G21" s="234">
        <v>8.8716543300216699</v>
      </c>
      <c r="H21" s="234">
        <v>0.51861989061195402</v>
      </c>
      <c r="I21" s="234">
        <v>19.580905875620356</v>
      </c>
      <c r="J21" s="234">
        <v>12.534946009587875</v>
      </c>
      <c r="K21" s="234">
        <v>2.0020662707682497</v>
      </c>
      <c r="L21" s="234">
        <v>34.636538046588427</v>
      </c>
      <c r="M21" s="234">
        <v>100</v>
      </c>
    </row>
    <row r="22" spans="1:13">
      <c r="A22" s="659"/>
      <c r="B22" s="447" t="s">
        <v>42</v>
      </c>
      <c r="C22" s="234">
        <v>16.361170165126026</v>
      </c>
      <c r="D22" s="234">
        <v>3.6350234042452896</v>
      </c>
      <c r="E22" s="234">
        <v>37.689143069939334</v>
      </c>
      <c r="F22" s="234">
        <v>41.324166474184622</v>
      </c>
      <c r="G22" s="234">
        <v>15.581500040067692</v>
      </c>
      <c r="H22" s="234">
        <v>0.47869105924833022</v>
      </c>
      <c r="I22" s="234">
        <v>11.796340641365882</v>
      </c>
      <c r="J22" s="234">
        <v>13.372356121636081</v>
      </c>
      <c r="K22" s="234">
        <v>1.0856576522218713</v>
      </c>
      <c r="L22" s="234">
        <v>26.733045474472167</v>
      </c>
      <c r="M22" s="234">
        <v>100</v>
      </c>
    </row>
    <row r="23" spans="1:13">
      <c r="A23" s="660" t="s">
        <v>8</v>
      </c>
      <c r="B23" s="661" t="s">
        <v>41</v>
      </c>
      <c r="C23" s="204">
        <v>7.734256775347367</v>
      </c>
      <c r="D23" s="408">
        <v>1.5188643554821846</v>
      </c>
      <c r="E23" s="408">
        <v>60.707499312147483</v>
      </c>
      <c r="F23" s="408">
        <v>62.22636366762967</v>
      </c>
      <c r="G23" s="408">
        <v>5.6971385334984186</v>
      </c>
      <c r="H23" s="408" t="s">
        <v>35</v>
      </c>
      <c r="I23" s="408">
        <v>15.524401568303755</v>
      </c>
      <c r="J23" s="408">
        <v>7.2604983491539405</v>
      </c>
      <c r="K23" s="408" t="s">
        <v>35</v>
      </c>
      <c r="L23" s="408">
        <v>24.342241023524558</v>
      </c>
      <c r="M23" s="408">
        <v>100</v>
      </c>
    </row>
    <row r="24" spans="1:13">
      <c r="A24" s="660"/>
      <c r="B24" s="661" t="s">
        <v>42</v>
      </c>
      <c r="C24" s="204">
        <v>7.3308079380335833</v>
      </c>
      <c r="D24" s="408">
        <v>1.4455815005371175</v>
      </c>
      <c r="E24" s="408">
        <v>53.266466896590714</v>
      </c>
      <c r="F24" s="408">
        <v>54.71204839712783</v>
      </c>
      <c r="G24" s="408">
        <v>10.802962627918809</v>
      </c>
      <c r="H24" s="408" t="s">
        <v>35</v>
      </c>
      <c r="I24" s="408">
        <v>16.538926895459941</v>
      </c>
      <c r="J24" s="408">
        <v>9.4408322496749015</v>
      </c>
      <c r="K24" s="408" t="s">
        <v>35</v>
      </c>
      <c r="L24" s="408">
        <v>27.15553796573754</v>
      </c>
      <c r="M24" s="408">
        <v>100</v>
      </c>
    </row>
    <row r="25" spans="1:13">
      <c r="A25" s="659" t="s">
        <v>9</v>
      </c>
      <c r="B25" s="447" t="s">
        <v>41</v>
      </c>
      <c r="C25" s="234">
        <v>13.167758666685778</v>
      </c>
      <c r="D25" s="234">
        <v>3.0333111249919669</v>
      </c>
      <c r="E25" s="234">
        <v>48.40952982891563</v>
      </c>
      <c r="F25" s="234">
        <v>51.442840953907599</v>
      </c>
      <c r="G25" s="234">
        <v>8.9565578026410506</v>
      </c>
      <c r="H25" s="234">
        <v>0.74975113865911225</v>
      </c>
      <c r="I25" s="234">
        <v>16.144986409142376</v>
      </c>
      <c r="J25" s="234">
        <v>8.2257631246905127</v>
      </c>
      <c r="K25" s="234">
        <v>1.3122956690035514</v>
      </c>
      <c r="L25" s="234">
        <v>26.43279634149555</v>
      </c>
      <c r="M25" s="234">
        <v>100</v>
      </c>
    </row>
    <row r="26" spans="1:13">
      <c r="A26" s="659"/>
      <c r="B26" s="447" t="s">
        <v>42</v>
      </c>
      <c r="C26" s="234">
        <v>16.179838606137046</v>
      </c>
      <c r="D26" s="234">
        <v>2.1295285818939798</v>
      </c>
      <c r="E26" s="234">
        <v>47.205675218451923</v>
      </c>
      <c r="F26" s="234">
        <v>49.335203800345901</v>
      </c>
      <c r="G26" s="234">
        <v>15.000396498727431</v>
      </c>
      <c r="H26" s="234">
        <v>0.43015391702980926</v>
      </c>
      <c r="I26" s="234">
        <v>8.741097659524657</v>
      </c>
      <c r="J26" s="234">
        <v>9.5938059346419049</v>
      </c>
      <c r="K26" s="234">
        <v>0.71945638136380463</v>
      </c>
      <c r="L26" s="234">
        <v>19.48451389256018</v>
      </c>
      <c r="M26" s="234">
        <v>100</v>
      </c>
    </row>
    <row r="27" spans="1:13">
      <c r="A27" s="660" t="s">
        <v>10</v>
      </c>
      <c r="B27" s="661" t="s">
        <v>41</v>
      </c>
      <c r="C27" s="408">
        <v>16.19386958279452</v>
      </c>
      <c r="D27" s="408">
        <v>4.2884397911380576</v>
      </c>
      <c r="E27" s="408">
        <v>38.033150470877821</v>
      </c>
      <c r="F27" s="408">
        <v>42.321590262015881</v>
      </c>
      <c r="G27" s="408">
        <v>12.078450062936019</v>
      </c>
      <c r="H27" s="408">
        <v>0.46896197877489582</v>
      </c>
      <c r="I27" s="408">
        <v>16.89340914478932</v>
      </c>
      <c r="J27" s="408">
        <v>10.386810134430847</v>
      </c>
      <c r="K27" s="408">
        <v>1.6569907955428631</v>
      </c>
      <c r="L27" s="408">
        <v>29.406172053537926</v>
      </c>
      <c r="M27" s="408">
        <v>100</v>
      </c>
    </row>
    <row r="28" spans="1:13">
      <c r="A28" s="660"/>
      <c r="B28" s="661" t="s">
        <v>42</v>
      </c>
      <c r="C28" s="408">
        <v>19.706968433591427</v>
      </c>
      <c r="D28" s="408">
        <v>3.401841755623769</v>
      </c>
      <c r="E28" s="408">
        <v>35.550770452497673</v>
      </c>
      <c r="F28" s="408">
        <v>38.952612208121444</v>
      </c>
      <c r="G28" s="408">
        <v>18.716696446297401</v>
      </c>
      <c r="H28" s="408">
        <v>0.39879252505815943</v>
      </c>
      <c r="I28" s="408">
        <v>10.078669130485689</v>
      </c>
      <c r="J28" s="408">
        <v>11.241591708536317</v>
      </c>
      <c r="K28" s="408">
        <v>0.90471027219091538</v>
      </c>
      <c r="L28" s="408">
        <v>22.623763636271079</v>
      </c>
      <c r="M28" s="408">
        <v>100</v>
      </c>
    </row>
    <row r="29" spans="1:13">
      <c r="A29" s="659" t="s">
        <v>11</v>
      </c>
      <c r="B29" s="447" t="s">
        <v>41</v>
      </c>
      <c r="C29" s="234">
        <v>14.993167738764573</v>
      </c>
      <c r="D29" s="234">
        <v>3.6487335562144771</v>
      </c>
      <c r="E29" s="234">
        <v>42.522499653436022</v>
      </c>
      <c r="F29" s="234">
        <v>46.171233209650495</v>
      </c>
      <c r="G29" s="234">
        <v>8.9564733649831734</v>
      </c>
      <c r="H29" s="234">
        <v>0.66603294968251125</v>
      </c>
      <c r="I29" s="234">
        <v>19.457001762525358</v>
      </c>
      <c r="J29" s="234">
        <v>8.21176589198366</v>
      </c>
      <c r="K29" s="234">
        <v>1.5438749993248755</v>
      </c>
      <c r="L29" s="234">
        <v>29.87867560351641</v>
      </c>
      <c r="M29" s="234">
        <v>100</v>
      </c>
    </row>
    <row r="30" spans="1:13">
      <c r="A30" s="659"/>
      <c r="B30" s="447" t="s">
        <v>42</v>
      </c>
      <c r="C30" s="234">
        <v>18.770789570786306</v>
      </c>
      <c r="D30" s="234">
        <v>2.8950596409665481</v>
      </c>
      <c r="E30" s="234">
        <v>43.113206777411406</v>
      </c>
      <c r="F30" s="234">
        <v>46.008266418377957</v>
      </c>
      <c r="G30" s="234">
        <v>13.474225691897765</v>
      </c>
      <c r="H30" s="234">
        <v>0.66118654562894308</v>
      </c>
      <c r="I30" s="234">
        <v>10.109363681611432</v>
      </c>
      <c r="J30" s="234">
        <v>10.092228859573336</v>
      </c>
      <c r="K30" s="234">
        <v>0.88357659038799941</v>
      </c>
      <c r="L30" s="234">
        <v>21.746355677201713</v>
      </c>
      <c r="M30" s="234">
        <v>100</v>
      </c>
    </row>
    <row r="31" spans="1:13">
      <c r="A31" s="660" t="s">
        <v>12</v>
      </c>
      <c r="B31" s="661" t="s">
        <v>41</v>
      </c>
      <c r="C31" s="408">
        <v>13.340543059909916</v>
      </c>
      <c r="D31" s="408">
        <v>3.0983617899056548</v>
      </c>
      <c r="E31" s="408">
        <v>46.522035182009176</v>
      </c>
      <c r="F31" s="408">
        <v>49.620396971914829</v>
      </c>
      <c r="G31" s="408">
        <v>9.1581733902828901</v>
      </c>
      <c r="H31" s="408" t="s">
        <v>35</v>
      </c>
      <c r="I31" s="408">
        <v>16.593659081888656</v>
      </c>
      <c r="J31" s="408">
        <v>9.5856591984094912</v>
      </c>
      <c r="K31" s="408" t="s">
        <v>35</v>
      </c>
      <c r="L31" s="408">
        <v>27.881614833102113</v>
      </c>
      <c r="M31" s="408">
        <v>100</v>
      </c>
    </row>
    <row r="32" spans="1:13">
      <c r="A32" s="660"/>
      <c r="B32" s="661" t="s">
        <v>42</v>
      </c>
      <c r="C32" s="408">
        <v>18.32623788194303</v>
      </c>
      <c r="D32" s="408">
        <v>2.6109535029090738</v>
      </c>
      <c r="E32" s="408">
        <v>45.637869367253423</v>
      </c>
      <c r="F32" s="408">
        <v>48.248822870162499</v>
      </c>
      <c r="G32" s="408">
        <v>15.421602967883683</v>
      </c>
      <c r="H32" s="408" t="s">
        <v>35</v>
      </c>
      <c r="I32" s="408">
        <v>6.8523196762846714</v>
      </c>
      <c r="J32" s="408">
        <v>9.7983806836045151</v>
      </c>
      <c r="K32" s="408" t="s">
        <v>35</v>
      </c>
      <c r="L32" s="408">
        <v>18.001856776680071</v>
      </c>
      <c r="M32" s="408">
        <v>100</v>
      </c>
    </row>
    <row r="33" spans="1:13">
      <c r="A33" s="659" t="s">
        <v>13</v>
      </c>
      <c r="B33" s="447" t="s">
        <v>41</v>
      </c>
      <c r="C33" s="662">
        <v>4.9651880058453246</v>
      </c>
      <c r="D33" s="234">
        <v>2.201656643435252</v>
      </c>
      <c r="E33" s="234">
        <v>58.145075736285968</v>
      </c>
      <c r="F33" s="234">
        <v>60.346732379721217</v>
      </c>
      <c r="G33" s="234">
        <v>6.4187907486510793</v>
      </c>
      <c r="H33" s="234">
        <v>0.48538317783273388</v>
      </c>
      <c r="I33" s="234">
        <v>16.754809043390289</v>
      </c>
      <c r="J33" s="234">
        <v>9.8642472740557547</v>
      </c>
      <c r="K33" s="234">
        <v>1.1649371908723021</v>
      </c>
      <c r="L33" s="234">
        <v>28.269376686151077</v>
      </c>
      <c r="M33" s="234">
        <v>100</v>
      </c>
    </row>
    <row r="34" spans="1:13">
      <c r="A34" s="659"/>
      <c r="B34" s="447" t="s">
        <v>42</v>
      </c>
      <c r="C34" s="662">
        <v>4.1252248770301492</v>
      </c>
      <c r="D34" s="234">
        <v>1.2107444182763736</v>
      </c>
      <c r="E34" s="234">
        <v>49.850545405001093</v>
      </c>
      <c r="F34" s="234">
        <v>51.061289823277463</v>
      </c>
      <c r="G34" s="234">
        <v>15.682305410117312</v>
      </c>
      <c r="H34" s="234">
        <v>0.6201554698528069</v>
      </c>
      <c r="I34" s="234">
        <v>16.78090095400691</v>
      </c>
      <c r="J34" s="234">
        <v>11.022380651816672</v>
      </c>
      <c r="K34" s="234">
        <v>0.70765012887852052</v>
      </c>
      <c r="L34" s="234">
        <v>29.131087204554913</v>
      </c>
      <c r="M34" s="234">
        <v>100</v>
      </c>
    </row>
    <row r="35" spans="1:13">
      <c r="A35" s="660" t="s">
        <v>14</v>
      </c>
      <c r="B35" s="661" t="s">
        <v>41</v>
      </c>
      <c r="C35" s="408">
        <v>7.4403076986155749</v>
      </c>
      <c r="D35" s="408">
        <v>1.5274542796632224</v>
      </c>
      <c r="E35" s="408">
        <v>63.844308789879619</v>
      </c>
      <c r="F35" s="408">
        <v>65.371763069542837</v>
      </c>
      <c r="G35" s="408">
        <v>5.7609910948437761</v>
      </c>
      <c r="H35" s="408" t="s">
        <v>35</v>
      </c>
      <c r="I35" s="408">
        <v>13.682905790165059</v>
      </c>
      <c r="J35" s="408">
        <v>6.3873640453726139</v>
      </c>
      <c r="K35" s="408" t="s">
        <v>35</v>
      </c>
      <c r="L35" s="408">
        <v>21.426938136997791</v>
      </c>
      <c r="M35" s="408">
        <v>100</v>
      </c>
    </row>
    <row r="36" spans="1:13">
      <c r="A36" s="660"/>
      <c r="B36" s="661" t="s">
        <v>42</v>
      </c>
      <c r="C36" s="408">
        <v>6.3082786293504345</v>
      </c>
      <c r="D36" s="408">
        <v>1.03638164632406</v>
      </c>
      <c r="E36" s="408">
        <v>56.475496533082605</v>
      </c>
      <c r="F36" s="408">
        <v>57.511878179406665</v>
      </c>
      <c r="G36" s="408">
        <v>11.812534627201449</v>
      </c>
      <c r="H36" s="408" t="s">
        <v>35</v>
      </c>
      <c r="I36" s="408">
        <v>15.781273609455534</v>
      </c>
      <c r="J36" s="408">
        <v>7.5949834628880328</v>
      </c>
      <c r="K36" s="408" t="s">
        <v>35</v>
      </c>
      <c r="L36" s="408">
        <v>24.367140674579854</v>
      </c>
      <c r="M36" s="408">
        <v>100</v>
      </c>
    </row>
    <row r="37" spans="1:13">
      <c r="A37" s="659" t="s">
        <v>15</v>
      </c>
      <c r="B37" s="447" t="s">
        <v>41</v>
      </c>
      <c r="C37" s="234">
        <v>11.232335507253165</v>
      </c>
      <c r="D37" s="234">
        <v>2.9645699693920289</v>
      </c>
      <c r="E37" s="234">
        <v>47.292057854015901</v>
      </c>
      <c r="F37" s="234">
        <v>50.256627823407932</v>
      </c>
      <c r="G37" s="234">
        <v>10.666081363399718</v>
      </c>
      <c r="H37" s="234" t="s">
        <v>35</v>
      </c>
      <c r="I37" s="234">
        <v>15.79569347061193</v>
      </c>
      <c r="J37" s="234">
        <v>10.143323460801854</v>
      </c>
      <c r="K37" s="234">
        <v>1.3483834789230593</v>
      </c>
      <c r="L37" s="234">
        <v>27.844419967585253</v>
      </c>
      <c r="M37" s="234">
        <v>100</v>
      </c>
    </row>
    <row r="38" spans="1:13">
      <c r="A38" s="659"/>
      <c r="B38" s="447" t="s">
        <v>42</v>
      </c>
      <c r="C38" s="234">
        <v>13.34266729069328</v>
      </c>
      <c r="D38" s="234">
        <v>2.3182853017935474</v>
      </c>
      <c r="E38" s="234">
        <v>47.342730751026593</v>
      </c>
      <c r="F38" s="234">
        <v>49.661016052820138</v>
      </c>
      <c r="G38" s="234">
        <v>16.644323340975014</v>
      </c>
      <c r="H38" s="234" t="s">
        <v>35</v>
      </c>
      <c r="I38" s="234">
        <v>8.6959165919685653</v>
      </c>
      <c r="J38" s="234">
        <v>10.339803643151967</v>
      </c>
      <c r="K38" s="234">
        <v>0.80581402420482873</v>
      </c>
      <c r="L38" s="234">
        <v>20.352257733567079</v>
      </c>
      <c r="M38" s="234">
        <v>100</v>
      </c>
    </row>
    <row r="39" spans="1:13">
      <c r="A39" s="660" t="s">
        <v>16</v>
      </c>
      <c r="B39" s="661" t="s">
        <v>41</v>
      </c>
      <c r="C39" s="408">
        <v>4.9803876103800739</v>
      </c>
      <c r="D39" s="408">
        <v>1.7797680005667948</v>
      </c>
      <c r="E39" s="408">
        <v>61.548766899181359</v>
      </c>
      <c r="F39" s="408">
        <v>63.328534899748156</v>
      </c>
      <c r="G39" s="408">
        <v>5.9875755994821551</v>
      </c>
      <c r="H39" s="408" t="s">
        <v>35</v>
      </c>
      <c r="I39" s="408">
        <v>16.151881694458933</v>
      </c>
      <c r="J39" s="408">
        <v>8.2046773455967124</v>
      </c>
      <c r="K39" s="408">
        <v>0.88658306442782675</v>
      </c>
      <c r="L39" s="408">
        <v>25.703179847867109</v>
      </c>
      <c r="M39" s="408">
        <v>100</v>
      </c>
    </row>
    <row r="40" spans="1:13">
      <c r="A40" s="660"/>
      <c r="B40" s="661" t="s">
        <v>42</v>
      </c>
      <c r="C40" s="408">
        <v>4.6937717160192927</v>
      </c>
      <c r="D40" s="408">
        <v>0.8881743850369066</v>
      </c>
      <c r="E40" s="408">
        <v>54.198516828294352</v>
      </c>
      <c r="F40" s="408">
        <v>55.086691213331257</v>
      </c>
      <c r="G40" s="408">
        <v>12.103925737696418</v>
      </c>
      <c r="H40" s="408" t="s">
        <v>35</v>
      </c>
      <c r="I40" s="408">
        <v>18.039896973154249</v>
      </c>
      <c r="J40" s="408">
        <v>8.8737921139518416</v>
      </c>
      <c r="K40" s="408" t="s">
        <v>35</v>
      </c>
      <c r="L40" s="408">
        <v>28.116302788293666</v>
      </c>
      <c r="M40" s="408">
        <v>100</v>
      </c>
    </row>
    <row r="41" spans="1:13">
      <c r="A41" s="64" t="s">
        <v>0</v>
      </c>
      <c r="B41" s="452" t="s">
        <v>41</v>
      </c>
      <c r="C41" s="238">
        <v>12.128337692498908</v>
      </c>
      <c r="D41" s="238">
        <v>3.4673626321969602</v>
      </c>
      <c r="E41" s="238">
        <v>44.417294721734194</v>
      </c>
      <c r="F41" s="238">
        <v>47.884657353931154</v>
      </c>
      <c r="G41" s="238">
        <v>8.6753192134742854</v>
      </c>
      <c r="H41" s="238">
        <v>0.59923557360540369</v>
      </c>
      <c r="I41" s="238">
        <v>18.084419694794942</v>
      </c>
      <c r="J41" s="238">
        <v>10.906890395586855</v>
      </c>
      <c r="K41" s="238">
        <v>1.7211620628545663</v>
      </c>
      <c r="L41" s="238">
        <v>31.311707726841764</v>
      </c>
      <c r="M41" s="238">
        <v>100</v>
      </c>
    </row>
    <row r="42" spans="1:13" ht="13.5" thickBot="1">
      <c r="A42" s="663"/>
      <c r="B42" s="664" t="s">
        <v>42</v>
      </c>
      <c r="C42" s="665">
        <v>14.938757066985515</v>
      </c>
      <c r="D42" s="665">
        <v>2.7446790051343752</v>
      </c>
      <c r="E42" s="665">
        <v>42.2201614246802</v>
      </c>
      <c r="F42" s="665">
        <v>44.964840429814572</v>
      </c>
      <c r="G42" s="665">
        <v>14.868101151258751</v>
      </c>
      <c r="H42" s="665">
        <v>0.50848618139345159</v>
      </c>
      <c r="I42" s="665">
        <v>11.862262893979771</v>
      </c>
      <c r="J42" s="665">
        <v>11.81457461146495</v>
      </c>
      <c r="K42" s="665">
        <v>1.0429821257037433</v>
      </c>
      <c r="L42" s="665">
        <v>25.228305812541919</v>
      </c>
      <c r="M42" s="665">
        <v>100</v>
      </c>
    </row>
    <row r="43" spans="1:13">
      <c r="A43" s="64" t="s">
        <v>26</v>
      </c>
      <c r="B43" s="452" t="s">
        <v>41</v>
      </c>
      <c r="C43" s="658">
        <v>22.444514599999998</v>
      </c>
      <c r="D43" s="658" t="s">
        <v>33</v>
      </c>
      <c r="E43" s="658" t="s">
        <v>33</v>
      </c>
      <c r="F43" s="658">
        <v>41.716012999999997</v>
      </c>
      <c r="G43" s="658">
        <v>5.2050907000000004</v>
      </c>
      <c r="H43" s="658">
        <v>6.9473411</v>
      </c>
      <c r="I43" s="658">
        <v>15.024523</v>
      </c>
      <c r="J43" s="658">
        <v>10.960932</v>
      </c>
      <c r="K43" s="658">
        <v>1.1706730000000001</v>
      </c>
      <c r="L43" s="658">
        <v>32.748967999999998</v>
      </c>
      <c r="M43" s="238">
        <v>100</v>
      </c>
    </row>
    <row r="44" spans="1:13">
      <c r="A44" s="64"/>
      <c r="B44" s="452" t="s">
        <v>42</v>
      </c>
      <c r="C44" s="658">
        <v>22.386739900000002</v>
      </c>
      <c r="D44" s="658" t="s">
        <v>33</v>
      </c>
      <c r="E44" s="658" t="s">
        <v>33</v>
      </c>
      <c r="F44" s="658">
        <v>36.817971</v>
      </c>
      <c r="G44" s="658">
        <v>4.7247012000000002</v>
      </c>
      <c r="H44" s="658">
        <v>8.3009520999999999</v>
      </c>
      <c r="I44" s="658">
        <v>17.602491000000001</v>
      </c>
      <c r="J44" s="658">
        <v>12.729753000000001</v>
      </c>
      <c r="K44" s="658">
        <v>0.88085553000000005</v>
      </c>
      <c r="L44" s="658">
        <v>38.211627999999997</v>
      </c>
      <c r="M44" s="238">
        <v>100</v>
      </c>
    </row>
    <row r="45" spans="1:13">
      <c r="A45" s="18"/>
      <c r="B45" s="28"/>
      <c r="C45" s="18"/>
      <c r="D45" s="18"/>
      <c r="E45" s="28"/>
      <c r="F45" s="29"/>
      <c r="G45" s="28"/>
      <c r="H45" s="30"/>
      <c r="I45" s="28"/>
      <c r="J45" s="28"/>
      <c r="K45" s="30"/>
      <c r="L45" s="30"/>
      <c r="M45" s="30"/>
    </row>
    <row r="46" spans="1:13">
      <c r="A46" s="18"/>
      <c r="B46" s="28"/>
      <c r="C46" s="18"/>
      <c r="D46" s="18"/>
      <c r="E46" s="28"/>
      <c r="F46" s="29"/>
      <c r="G46" s="28"/>
      <c r="H46" s="30"/>
      <c r="I46" s="28"/>
      <c r="J46" s="28"/>
      <c r="K46" s="30"/>
      <c r="L46" s="30"/>
      <c r="M46" s="30"/>
    </row>
    <row r="47" spans="1:13" s="619" customFormat="1">
      <c r="A47" s="615" t="s">
        <v>524</v>
      </c>
      <c r="B47" s="616"/>
      <c r="C47" s="616"/>
      <c r="D47" s="616"/>
      <c r="E47" s="616"/>
      <c r="F47" s="617"/>
      <c r="G47" s="616"/>
      <c r="H47" s="616"/>
      <c r="I47" s="618"/>
      <c r="J47" s="618"/>
      <c r="K47" s="616"/>
      <c r="L47" s="616"/>
      <c r="M47" s="616"/>
    </row>
  </sheetData>
  <mergeCells count="3">
    <mergeCell ref="M6:M8"/>
    <mergeCell ref="C6:C7"/>
    <mergeCell ref="G6:G7"/>
  </mergeCells>
  <phoneticPr fontId="8" type="noConversion"/>
  <conditionalFormatting sqref="C43:L44">
    <cfRule type="expression" dxfId="206" priority="93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horizontalDpi="300" verticalDpi="300" r:id="rId1"/>
  <headerFooter alignWithMargins="0">
    <oddHeader>&amp;C-6-</oddHeader>
    <oddFooter>&amp;CStatistische Ämter des Bundes und der Länder, Internationale Bildungsindikatoren, 2017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Normal="100" workbookViewId="0">
      <pane xSplit="1" ySplit="7" topLeftCell="B8" activePane="bottomRight" state="frozen"/>
      <selection sqref="A1:A65536"/>
      <selection pane="topRight" sqref="A1:A65536"/>
      <selection pane="bottomLeft" sqref="A1:A65536"/>
      <selection pane="bottomRight"/>
    </sheetView>
  </sheetViews>
  <sheetFormatPr baseColWidth="10" defaultColWidth="8.7109375" defaultRowHeight="12.75"/>
  <cols>
    <col min="1" max="1" width="24" style="526" customWidth="1"/>
    <col min="2" max="2" width="9.7109375" style="527" customWidth="1"/>
    <col min="3" max="4" width="9.7109375" style="526" customWidth="1"/>
    <col min="5" max="5" width="9.7109375" style="527" customWidth="1"/>
    <col min="6" max="7" width="9.7109375" style="526" customWidth="1"/>
    <col min="8" max="8" width="9.7109375" style="527" customWidth="1"/>
    <col min="9" max="10" width="9.7109375" style="526" customWidth="1"/>
    <col min="11" max="16384" width="8.7109375" style="110"/>
  </cols>
  <sheetData>
    <row r="1" spans="1:10">
      <c r="A1" s="569" t="s">
        <v>421</v>
      </c>
      <c r="G1" s="528"/>
      <c r="J1" s="528"/>
    </row>
    <row r="2" spans="1:10">
      <c r="G2" s="528"/>
      <c r="J2" s="528"/>
    </row>
    <row r="3" spans="1:10" ht="15.75">
      <c r="A3" s="529" t="s">
        <v>393</v>
      </c>
      <c r="B3" s="74"/>
      <c r="C3" s="74"/>
      <c r="D3" s="74"/>
      <c r="E3" s="74"/>
      <c r="F3" s="74"/>
      <c r="G3" s="110"/>
      <c r="H3" s="74"/>
      <c r="I3" s="74"/>
      <c r="J3" s="110"/>
    </row>
    <row r="4" spans="1:10" ht="15" customHeight="1">
      <c r="A4" s="530" t="s">
        <v>394</v>
      </c>
      <c r="B4" s="74"/>
      <c r="C4" s="74"/>
      <c r="D4" s="74"/>
      <c r="E4" s="74"/>
      <c r="F4" s="74"/>
      <c r="G4" s="74"/>
      <c r="H4" s="74"/>
      <c r="I4" s="74"/>
      <c r="J4" s="74"/>
    </row>
    <row r="5" spans="1:10">
      <c r="A5" s="531"/>
      <c r="B5" s="74"/>
      <c r="C5" s="74"/>
      <c r="D5" s="74"/>
      <c r="E5" s="74"/>
      <c r="F5" s="74"/>
      <c r="G5" s="74"/>
      <c r="H5" s="74"/>
      <c r="I5" s="74"/>
      <c r="J5" s="74"/>
    </row>
    <row r="6" spans="1:10" s="47" customFormat="1" ht="12.75" customHeight="1">
      <c r="A6" s="532"/>
      <c r="B6" s="13" t="s">
        <v>395</v>
      </c>
      <c r="C6" s="13"/>
      <c r="D6" s="13"/>
      <c r="E6" s="13" t="s">
        <v>396</v>
      </c>
      <c r="F6" s="13"/>
      <c r="G6" s="13"/>
      <c r="H6" s="13" t="s">
        <v>397</v>
      </c>
      <c r="I6" s="13"/>
      <c r="J6" s="13"/>
    </row>
    <row r="7" spans="1:10" ht="25.5" customHeight="1">
      <c r="A7" s="532" t="s">
        <v>17</v>
      </c>
      <c r="B7" s="32" t="s">
        <v>398</v>
      </c>
      <c r="C7" s="32" t="s">
        <v>399</v>
      </c>
      <c r="D7" s="32" t="s">
        <v>400</v>
      </c>
      <c r="E7" s="32" t="s">
        <v>398</v>
      </c>
      <c r="F7" s="32" t="s">
        <v>399</v>
      </c>
      <c r="G7" s="32" t="s">
        <v>400</v>
      </c>
      <c r="H7" s="32" t="s">
        <v>398</v>
      </c>
      <c r="I7" s="32" t="s">
        <v>399</v>
      </c>
      <c r="J7" s="32" t="s">
        <v>400</v>
      </c>
    </row>
    <row r="8" spans="1:10" ht="15" customHeight="1">
      <c r="A8" s="341" t="s">
        <v>2</v>
      </c>
      <c r="B8" s="136">
        <v>10.31824549322139</v>
      </c>
      <c r="C8" s="136">
        <v>50.184353654631245</v>
      </c>
      <c r="D8" s="136">
        <v>39.497400852147365</v>
      </c>
      <c r="E8" s="136">
        <v>9.1821359312031845</v>
      </c>
      <c r="F8" s="136">
        <v>50.208631547772001</v>
      </c>
      <c r="G8" s="136">
        <v>40.609232521024794</v>
      </c>
      <c r="H8" s="136">
        <v>5.5732643680137226</v>
      </c>
      <c r="I8" s="136">
        <v>53.196500011891423</v>
      </c>
      <c r="J8" s="136">
        <v>41.230235620094852</v>
      </c>
    </row>
    <row r="9" spans="1:10" ht="15" customHeight="1">
      <c r="A9" s="533" t="s">
        <v>1</v>
      </c>
      <c r="B9" s="534">
        <v>8.1248189954036683</v>
      </c>
      <c r="C9" s="535">
        <v>45.64618432445878</v>
      </c>
      <c r="D9" s="535">
        <v>46.228996680137556</v>
      </c>
      <c r="E9" s="535">
        <v>7.5806941315304606</v>
      </c>
      <c r="F9" s="535">
        <v>45.546653488259601</v>
      </c>
      <c r="G9" s="535">
        <v>46.872652380209935</v>
      </c>
      <c r="H9" s="535">
        <v>5.8584418206390092</v>
      </c>
      <c r="I9" s="535">
        <v>53.248959823845929</v>
      </c>
      <c r="J9" s="535">
        <v>40.892598355515055</v>
      </c>
    </row>
    <row r="10" spans="1:10" ht="15" customHeight="1">
      <c r="A10" s="341" t="s">
        <v>3</v>
      </c>
      <c r="B10" s="136">
        <v>3.6266767503699002</v>
      </c>
      <c r="C10" s="136">
        <v>44.154422217108383</v>
      </c>
      <c r="D10" s="136">
        <v>52.2189010325217</v>
      </c>
      <c r="E10" s="136">
        <v>3.6559342656142886</v>
      </c>
      <c r="F10" s="136">
        <v>41.154254815784405</v>
      </c>
      <c r="G10" s="136">
        <v>55.18981091860131</v>
      </c>
      <c r="H10" s="136">
        <v>3.1132341033143045</v>
      </c>
      <c r="I10" s="136">
        <v>50.00148991475838</v>
      </c>
      <c r="J10" s="136">
        <v>46.885275981927307</v>
      </c>
    </row>
    <row r="11" spans="1:10" ht="15" customHeight="1">
      <c r="A11" s="533" t="s">
        <v>4</v>
      </c>
      <c r="B11" s="535">
        <v>3.0591494180080079</v>
      </c>
      <c r="C11" s="535">
        <v>49.020057933578876</v>
      </c>
      <c r="D11" s="535">
        <v>47.920792648413098</v>
      </c>
      <c r="E11" s="535">
        <v>2.9060022609434202</v>
      </c>
      <c r="F11" s="535">
        <v>31.373077862553401</v>
      </c>
      <c r="G11" s="535">
        <v>65.720919876503174</v>
      </c>
      <c r="H11" s="535">
        <v>2.7212561647880325</v>
      </c>
      <c r="I11" s="535">
        <v>49.330421279731986</v>
      </c>
      <c r="J11" s="535">
        <v>47.948322555479997</v>
      </c>
    </row>
    <row r="12" spans="1:10" ht="15" customHeight="1">
      <c r="A12" s="341" t="s">
        <v>5</v>
      </c>
      <c r="B12" s="136">
        <v>6.8045650572329777</v>
      </c>
      <c r="C12" s="136">
        <v>52.176920053368001</v>
      </c>
      <c r="D12" s="136">
        <v>41.018514889399015</v>
      </c>
      <c r="E12" s="136">
        <v>5.9322882761698112</v>
      </c>
      <c r="F12" s="136">
        <v>50.94423989226695</v>
      </c>
      <c r="G12" s="136">
        <v>43.123471831563236</v>
      </c>
      <c r="H12" s="136">
        <v>1.5207756885850028</v>
      </c>
      <c r="I12" s="136">
        <v>46.033601536039896</v>
      </c>
      <c r="J12" s="136">
        <v>52.445622775375092</v>
      </c>
    </row>
    <row r="13" spans="1:10" ht="15" customHeight="1">
      <c r="A13" s="533" t="s">
        <v>6</v>
      </c>
      <c r="B13" s="535">
        <v>8.5815484167606169</v>
      </c>
      <c r="C13" s="535">
        <v>59.901117475324106</v>
      </c>
      <c r="D13" s="535">
        <v>31.517334107915278</v>
      </c>
      <c r="E13" s="535">
        <v>7.1215383378211223</v>
      </c>
      <c r="F13" s="535">
        <v>60.129774965987274</v>
      </c>
      <c r="G13" s="535">
        <v>32.748686696191612</v>
      </c>
      <c r="H13" s="535">
        <v>3.7899338296665448</v>
      </c>
      <c r="I13" s="535">
        <v>54.93233217049486</v>
      </c>
      <c r="J13" s="535">
        <v>41.277733999838581</v>
      </c>
    </row>
    <row r="14" spans="1:10" ht="15" customHeight="1">
      <c r="A14" s="341" t="s">
        <v>7</v>
      </c>
      <c r="B14" s="136">
        <v>7.0656981052301946</v>
      </c>
      <c r="C14" s="136">
        <v>60.893960310494563</v>
      </c>
      <c r="D14" s="136">
        <v>32.040341584275247</v>
      </c>
      <c r="E14" s="136">
        <v>7.5520382962754109</v>
      </c>
      <c r="F14" s="136">
        <v>48.696223020294234</v>
      </c>
      <c r="G14" s="136">
        <v>43.751738683430347</v>
      </c>
      <c r="H14" s="136">
        <v>4.2152710939855647</v>
      </c>
      <c r="I14" s="136">
        <v>51.298383622353363</v>
      </c>
      <c r="J14" s="136">
        <v>44.486345283661088</v>
      </c>
    </row>
    <row r="15" spans="1:10" ht="15" customHeight="1">
      <c r="A15" s="533" t="s">
        <v>8</v>
      </c>
      <c r="B15" s="535">
        <v>3.0524765056646816</v>
      </c>
      <c r="C15" s="535">
        <v>42.669715604588546</v>
      </c>
      <c r="D15" s="535">
        <v>54.277807889746775</v>
      </c>
      <c r="E15" s="535">
        <v>4.2569808897751642</v>
      </c>
      <c r="F15" s="535">
        <v>39.927507142142169</v>
      </c>
      <c r="G15" s="535">
        <v>55.815511968082674</v>
      </c>
      <c r="H15" s="535">
        <v>3.674337801524278</v>
      </c>
      <c r="I15" s="535">
        <v>42.045873894547405</v>
      </c>
      <c r="J15" s="535">
        <v>54.279788303928321</v>
      </c>
    </row>
    <row r="16" spans="1:10" ht="15" customHeight="1">
      <c r="A16" s="341" t="s">
        <v>9</v>
      </c>
      <c r="B16" s="136">
        <v>8.7164477578214541</v>
      </c>
      <c r="C16" s="136">
        <v>54.998726000821584</v>
      </c>
      <c r="D16" s="136">
        <v>36.284826241356967</v>
      </c>
      <c r="E16" s="136">
        <v>7.9962735309823119</v>
      </c>
      <c r="F16" s="136">
        <v>51.221708003725077</v>
      </c>
      <c r="G16" s="136">
        <v>40.782018465292609</v>
      </c>
      <c r="H16" s="136">
        <v>7.0642890559533971</v>
      </c>
      <c r="I16" s="136">
        <v>49.529106262320262</v>
      </c>
      <c r="J16" s="136">
        <v>43.406604681726357</v>
      </c>
    </row>
    <row r="17" spans="1:10" ht="15" customHeight="1">
      <c r="A17" s="533" t="s">
        <v>10</v>
      </c>
      <c r="B17" s="535">
        <v>10.116101684252103</v>
      </c>
      <c r="C17" s="535">
        <v>52.99373061007342</v>
      </c>
      <c r="D17" s="535">
        <v>36.890167705674493</v>
      </c>
      <c r="E17" s="535">
        <v>7.4523525228099476</v>
      </c>
      <c r="F17" s="535">
        <v>39.122044419755468</v>
      </c>
      <c r="G17" s="535">
        <v>53.4256030574346</v>
      </c>
      <c r="H17" s="535">
        <v>5.0752814345171364</v>
      </c>
      <c r="I17" s="535">
        <v>52.387750307608151</v>
      </c>
      <c r="J17" s="535">
        <v>42.536968257874705</v>
      </c>
    </row>
    <row r="18" spans="1:10" ht="15" customHeight="1">
      <c r="A18" s="341" t="s">
        <v>11</v>
      </c>
      <c r="B18" s="136">
        <v>9.8937313709168961</v>
      </c>
      <c r="C18" s="136">
        <v>56.347571060427818</v>
      </c>
      <c r="D18" s="136">
        <v>33.758697568655279</v>
      </c>
      <c r="E18" s="136">
        <v>7.8209242080648567</v>
      </c>
      <c r="F18" s="136">
        <v>56.280429346966663</v>
      </c>
      <c r="G18" s="136">
        <v>35.898646444968485</v>
      </c>
      <c r="H18" s="136">
        <v>5.744151670838046</v>
      </c>
      <c r="I18" s="136">
        <v>50.237529676447238</v>
      </c>
      <c r="J18" s="136">
        <v>44.01831865271474</v>
      </c>
    </row>
    <row r="19" spans="1:10" ht="15" customHeight="1">
      <c r="A19" s="533" t="s">
        <v>12</v>
      </c>
      <c r="B19" s="535">
        <v>11.474477289290745</v>
      </c>
      <c r="C19" s="535">
        <v>54.594248591554219</v>
      </c>
      <c r="D19" s="535">
        <v>33.931274119155027</v>
      </c>
      <c r="E19" s="535">
        <v>6.5237474012258918</v>
      </c>
      <c r="F19" s="535">
        <v>47.864272007928285</v>
      </c>
      <c r="G19" s="535">
        <v>45.611980590845832</v>
      </c>
      <c r="H19" s="535">
        <v>4.1075908994791961</v>
      </c>
      <c r="I19" s="535">
        <v>50.768670516331959</v>
      </c>
      <c r="J19" s="535">
        <v>45.123738584188828</v>
      </c>
    </row>
    <row r="20" spans="1:10" ht="15" customHeight="1">
      <c r="A20" s="341" t="s">
        <v>13</v>
      </c>
      <c r="B20" s="136">
        <v>4.869115341552094</v>
      </c>
      <c r="C20" s="136">
        <v>43.890981476190412</v>
      </c>
      <c r="D20" s="136">
        <v>51.239903182257493</v>
      </c>
      <c r="E20" s="136">
        <v>2.227117189420277</v>
      </c>
      <c r="F20" s="136">
        <v>29.84755768201871</v>
      </c>
      <c r="G20" s="136">
        <v>67.925325128561013</v>
      </c>
      <c r="H20" s="136">
        <v>7.3199346176403708</v>
      </c>
      <c r="I20" s="136">
        <v>69.090922773167193</v>
      </c>
      <c r="J20" s="136">
        <v>23.589142609192429</v>
      </c>
    </row>
    <row r="21" spans="1:10" ht="15" customHeight="1">
      <c r="A21" s="533" t="s">
        <v>14</v>
      </c>
      <c r="B21" s="535">
        <v>3.2627574823565437</v>
      </c>
      <c r="C21" s="535">
        <v>44.844473555294272</v>
      </c>
      <c r="D21" s="535">
        <v>51.89276896234918</v>
      </c>
      <c r="E21" s="535">
        <v>2.1998592918446427</v>
      </c>
      <c r="F21" s="535">
        <v>30.248576748766155</v>
      </c>
      <c r="G21" s="535">
        <v>67.551563959389199</v>
      </c>
      <c r="H21" s="535">
        <v>6.9320159301500084</v>
      </c>
      <c r="I21" s="535">
        <v>63.247851712891077</v>
      </c>
      <c r="J21" s="535">
        <v>29.820132356958911</v>
      </c>
    </row>
    <row r="22" spans="1:10" ht="15" customHeight="1">
      <c r="A22" s="341" t="s">
        <v>15</v>
      </c>
      <c r="B22" s="136">
        <v>3.6430800167289861</v>
      </c>
      <c r="C22" s="136">
        <v>53.454254443404146</v>
      </c>
      <c r="D22" s="136">
        <v>42.902665539866852</v>
      </c>
      <c r="E22" s="136">
        <v>4.6598018863084576</v>
      </c>
      <c r="F22" s="136">
        <v>51.965173948682221</v>
      </c>
      <c r="G22" s="136">
        <v>43.375024165009314</v>
      </c>
      <c r="H22" s="136">
        <v>3.8248707448063044</v>
      </c>
      <c r="I22" s="136">
        <v>51.861855106668678</v>
      </c>
      <c r="J22" s="136">
        <v>44.313274148525011</v>
      </c>
    </row>
    <row r="23" spans="1:10" ht="15" customHeight="1">
      <c r="A23" s="533" t="s">
        <v>16</v>
      </c>
      <c r="B23" s="535">
        <v>6.1596960991842993</v>
      </c>
      <c r="C23" s="535">
        <v>41.595758537540931</v>
      </c>
      <c r="D23" s="535">
        <v>52.244545363274788</v>
      </c>
      <c r="E23" s="535">
        <v>2.7059878236125576</v>
      </c>
      <c r="F23" s="535">
        <v>27.281582627098626</v>
      </c>
      <c r="G23" s="535">
        <v>70.012429549288839</v>
      </c>
      <c r="H23" s="535">
        <v>2.7559932713016453</v>
      </c>
      <c r="I23" s="535">
        <v>33.256082636203217</v>
      </c>
      <c r="J23" s="535">
        <v>63.987924092495142</v>
      </c>
    </row>
    <row r="24" spans="1:10" ht="15" customHeight="1">
      <c r="A24" s="346" t="s">
        <v>0</v>
      </c>
      <c r="B24" s="66">
        <v>8.1674192639966066</v>
      </c>
      <c r="C24" s="66">
        <v>51.040714379475652</v>
      </c>
      <c r="D24" s="66">
        <v>40.791866356527748</v>
      </c>
      <c r="E24" s="66">
        <v>6.9450881998551663</v>
      </c>
      <c r="F24" s="66">
        <v>44.859671705719371</v>
      </c>
      <c r="G24" s="66">
        <v>48.195240094425465</v>
      </c>
      <c r="H24" s="66">
        <v>5.2698886680172077</v>
      </c>
      <c r="I24" s="66">
        <v>52.309031864990466</v>
      </c>
      <c r="J24" s="66">
        <v>42.421079466992296</v>
      </c>
    </row>
    <row r="25" spans="1:10" ht="15" customHeight="1">
      <c r="A25" s="237" t="s">
        <v>26</v>
      </c>
      <c r="B25" s="536">
        <v>12.112559370767068</v>
      </c>
      <c r="C25" s="536">
        <v>55.972361820063178</v>
      </c>
      <c r="D25" s="536">
        <v>31.915078809169874</v>
      </c>
      <c r="E25" s="536">
        <v>9.6683681351778397</v>
      </c>
      <c r="F25" s="536">
        <v>54.474518312905623</v>
      </c>
      <c r="G25" s="536">
        <v>35.857113551916321</v>
      </c>
      <c r="H25" s="536">
        <v>7.4155190764800443</v>
      </c>
      <c r="I25" s="536">
        <v>52.435561801048109</v>
      </c>
      <c r="J25" s="205">
        <v>40.148919122471803</v>
      </c>
    </row>
    <row r="26" spans="1:10" ht="25.5" customHeight="1">
      <c r="A26" s="537"/>
      <c r="B26" s="538"/>
      <c r="C26" s="47"/>
      <c r="D26" s="538"/>
      <c r="E26" s="47"/>
      <c r="F26" s="47"/>
      <c r="G26" s="538"/>
      <c r="H26" s="47"/>
      <c r="I26" s="47"/>
      <c r="J26" s="47"/>
    </row>
    <row r="27" spans="1:10">
      <c r="A27" s="624" t="s">
        <v>532</v>
      </c>
      <c r="B27" s="631"/>
      <c r="C27" s="631"/>
      <c r="D27" s="631"/>
      <c r="E27" s="104"/>
      <c r="F27" s="104"/>
      <c r="G27" s="104"/>
      <c r="H27" s="104"/>
      <c r="I27" s="104"/>
      <c r="J27" s="104"/>
    </row>
  </sheetData>
  <conditionalFormatting sqref="B25:J25">
    <cfRule type="expression" dxfId="8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>
    <oddHeader>&amp;C-51-</oddHeader>
    <oddFooter>&amp;CStatistische Ämter des Bundes und der Länder, Internationale Bildungsindikatoren, 2017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8.7109375" defaultRowHeight="11.25"/>
  <cols>
    <col min="1" max="1" width="24" style="539" customWidth="1"/>
    <col min="2" max="4" width="10.42578125" style="539" customWidth="1"/>
    <col min="5" max="7" width="10.140625" style="539" customWidth="1"/>
    <col min="8" max="8" width="12.42578125" style="539" customWidth="1"/>
    <col min="9" max="9" width="10.42578125" style="539" customWidth="1"/>
    <col min="10" max="10" width="11.7109375" style="539" customWidth="1"/>
    <col min="11" max="11" width="10.42578125" style="540" customWidth="1"/>
    <col min="12" max="12" width="11.140625" style="566" customWidth="1"/>
    <col min="13" max="16384" width="8.7109375" style="539"/>
  </cols>
  <sheetData>
    <row r="1" spans="1:12" ht="12.75">
      <c r="A1" s="569" t="s">
        <v>421</v>
      </c>
      <c r="L1" s="541"/>
    </row>
    <row r="2" spans="1:12" ht="12.75">
      <c r="L2" s="541"/>
    </row>
    <row r="3" spans="1:12" ht="15.75">
      <c r="A3" s="542" t="s">
        <v>401</v>
      </c>
      <c r="B3" s="543"/>
      <c r="C3" s="543"/>
      <c r="D3" s="543"/>
      <c r="E3" s="543"/>
      <c r="F3" s="543"/>
      <c r="G3" s="543"/>
      <c r="H3" s="543"/>
      <c r="I3" s="543"/>
      <c r="J3" s="543"/>
      <c r="K3" s="544"/>
      <c r="L3" s="545"/>
    </row>
    <row r="4" spans="1:12" ht="15" customHeight="1">
      <c r="A4" s="546" t="s">
        <v>402</v>
      </c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7"/>
    </row>
    <row r="5" spans="1:12" ht="15" customHeight="1">
      <c r="A5" s="104" t="s">
        <v>403</v>
      </c>
      <c r="B5" s="546"/>
      <c r="C5" s="546"/>
      <c r="D5" s="546"/>
      <c r="E5" s="546"/>
      <c r="F5" s="546"/>
      <c r="G5" s="546"/>
      <c r="H5" s="546"/>
      <c r="I5" s="546"/>
      <c r="J5" s="546"/>
      <c r="K5" s="546"/>
      <c r="L5" s="547"/>
    </row>
    <row r="6" spans="1:12" ht="12.75">
      <c r="A6" s="548"/>
      <c r="B6" s="548"/>
      <c r="C6" s="548"/>
      <c r="D6" s="548"/>
      <c r="E6" s="548"/>
      <c r="F6" s="548"/>
      <c r="G6" s="548"/>
      <c r="H6" s="548"/>
      <c r="I6" s="537"/>
      <c r="J6" s="548"/>
      <c r="K6" s="549"/>
      <c r="L6" s="550"/>
    </row>
    <row r="7" spans="1:12" ht="12.75">
      <c r="A7" s="551"/>
      <c r="B7" s="810" t="s">
        <v>550</v>
      </c>
      <c r="C7" s="810" t="s">
        <v>404</v>
      </c>
      <c r="D7" s="810" t="s">
        <v>405</v>
      </c>
      <c r="E7" s="13" t="s">
        <v>21</v>
      </c>
      <c r="F7" s="34"/>
      <c r="G7" s="13"/>
      <c r="H7" s="810" t="s">
        <v>406</v>
      </c>
      <c r="I7" s="552" t="s">
        <v>22</v>
      </c>
      <c r="J7" s="553"/>
      <c r="K7" s="399"/>
      <c r="L7" s="840" t="s">
        <v>551</v>
      </c>
    </row>
    <row r="8" spans="1:12" ht="78" customHeight="1">
      <c r="A8" s="551"/>
      <c r="B8" s="810"/>
      <c r="C8" s="810"/>
      <c r="D8" s="810"/>
      <c r="E8" s="33" t="s">
        <v>29</v>
      </c>
      <c r="F8" s="33" t="s">
        <v>407</v>
      </c>
      <c r="G8" s="554" t="s">
        <v>108</v>
      </c>
      <c r="H8" s="810"/>
      <c r="I8" s="554" t="s">
        <v>34</v>
      </c>
      <c r="J8" s="554" t="s">
        <v>408</v>
      </c>
      <c r="K8" s="554" t="s">
        <v>108</v>
      </c>
      <c r="L8" s="840"/>
    </row>
    <row r="9" spans="1:12" s="556" customFormat="1" ht="12.75">
      <c r="A9" s="311" t="s">
        <v>17</v>
      </c>
      <c r="B9" s="422" t="s">
        <v>409</v>
      </c>
      <c r="C9" s="422" t="s">
        <v>163</v>
      </c>
      <c r="D9" s="422" t="s">
        <v>164</v>
      </c>
      <c r="E9" s="422" t="s">
        <v>410</v>
      </c>
      <c r="F9" s="422" t="s">
        <v>411</v>
      </c>
      <c r="G9" s="422" t="s">
        <v>45</v>
      </c>
      <c r="H9" s="422" t="s">
        <v>23</v>
      </c>
      <c r="I9" s="222" t="s">
        <v>38</v>
      </c>
      <c r="J9" s="222" t="s">
        <v>392</v>
      </c>
      <c r="K9" s="222" t="s">
        <v>48</v>
      </c>
      <c r="L9" s="555" t="s">
        <v>412</v>
      </c>
    </row>
    <row r="10" spans="1:12" s="556" customFormat="1" ht="15" customHeight="1">
      <c r="A10" s="341" t="s">
        <v>2</v>
      </c>
      <c r="B10" s="557">
        <v>97.109865210114606</v>
      </c>
      <c r="C10" s="203">
        <v>78.907062088297735</v>
      </c>
      <c r="D10" s="557">
        <v>66.898120447624919</v>
      </c>
      <c r="E10" s="557">
        <v>55.194245945367747</v>
      </c>
      <c r="F10" s="557">
        <v>48.357400067864759</v>
      </c>
      <c r="G10" s="557">
        <v>53.187632033667512</v>
      </c>
      <c r="H10" s="557">
        <v>56.559042699724252</v>
      </c>
      <c r="I10" s="793">
        <v>0</v>
      </c>
      <c r="J10" s="557">
        <v>34.435621491478358</v>
      </c>
      <c r="K10" s="557">
        <v>34.43507722871491</v>
      </c>
      <c r="L10" s="557">
        <v>62.02323387301518</v>
      </c>
    </row>
    <row r="11" spans="1:12" s="556" customFormat="1" ht="15" customHeight="1">
      <c r="A11" s="533" t="s">
        <v>1</v>
      </c>
      <c r="B11" s="558">
        <v>97.966685270536544</v>
      </c>
      <c r="C11" s="559">
        <v>86.969407428676419</v>
      </c>
      <c r="D11" s="558">
        <v>63.08799464654323</v>
      </c>
      <c r="E11" s="558">
        <v>56.029879981248833</v>
      </c>
      <c r="F11" s="558">
        <v>47.436656447891636</v>
      </c>
      <c r="G11" s="558">
        <v>52.670834730141621</v>
      </c>
      <c r="H11" s="558">
        <v>59.834063117637292</v>
      </c>
      <c r="I11" s="558">
        <v>21.286402235986166</v>
      </c>
      <c r="J11" s="558">
        <v>36.974334840759489</v>
      </c>
      <c r="K11" s="558">
        <v>36.970486563641501</v>
      </c>
      <c r="L11" s="558">
        <v>65.219350135315253</v>
      </c>
    </row>
    <row r="12" spans="1:12" s="556" customFormat="1" ht="15" customHeight="1">
      <c r="A12" s="341" t="s">
        <v>3</v>
      </c>
      <c r="B12" s="557">
        <v>92.253644949092518</v>
      </c>
      <c r="C12" s="203">
        <v>87.565125522295702</v>
      </c>
      <c r="D12" s="557">
        <v>68.192281685872473</v>
      </c>
      <c r="E12" s="557">
        <v>63.852979311910552</v>
      </c>
      <c r="F12" s="557">
        <v>53.687060157687718</v>
      </c>
      <c r="G12" s="557">
        <v>61.580286862673439</v>
      </c>
      <c r="H12" s="557">
        <v>61.620529180253968</v>
      </c>
      <c r="I12" s="234">
        <v>0</v>
      </c>
      <c r="J12" s="557">
        <v>39.461256891960957</v>
      </c>
      <c r="K12" s="557">
        <v>39.461256891960957</v>
      </c>
      <c r="L12" s="557">
        <v>63.967265184486052</v>
      </c>
    </row>
    <row r="13" spans="1:12" s="556" customFormat="1" ht="15" customHeight="1">
      <c r="A13" s="533" t="s">
        <v>4</v>
      </c>
      <c r="B13" s="558">
        <v>95.6975744088097</v>
      </c>
      <c r="C13" s="559">
        <v>91.542915790221997</v>
      </c>
      <c r="D13" s="558">
        <v>75.111523789827189</v>
      </c>
      <c r="E13" s="558">
        <v>66.08374790928066</v>
      </c>
      <c r="F13" s="558">
        <v>62.60997182771839</v>
      </c>
      <c r="G13" s="558">
        <v>65.459521608254704</v>
      </c>
      <c r="H13" s="558">
        <v>63.20283659562098</v>
      </c>
      <c r="I13" s="560">
        <v>0</v>
      </c>
      <c r="J13" s="558">
        <v>41.991901956246302</v>
      </c>
      <c r="K13" s="558">
        <v>41.991901956246302</v>
      </c>
      <c r="L13" s="558">
        <v>73.527257187575898</v>
      </c>
    </row>
    <row r="14" spans="1:12" s="556" customFormat="1" ht="15" customHeight="1">
      <c r="A14" s="341" t="s">
        <v>5</v>
      </c>
      <c r="B14" s="557">
        <v>92.36161010990736</v>
      </c>
      <c r="C14" s="203">
        <v>87.040169442143338</v>
      </c>
      <c r="D14" s="557">
        <v>64.187288518008003</v>
      </c>
      <c r="E14" s="557">
        <v>48.625626187192296</v>
      </c>
      <c r="F14" s="557">
        <v>43.945080075378392</v>
      </c>
      <c r="G14" s="557">
        <v>47.063533771286622</v>
      </c>
      <c r="H14" s="557">
        <v>56.19565067071467</v>
      </c>
      <c r="I14" s="234">
        <v>0</v>
      </c>
      <c r="J14" s="557">
        <v>36.580547786343928</v>
      </c>
      <c r="K14" s="557">
        <v>36.580547786343928</v>
      </c>
      <c r="L14" s="557">
        <v>60.053051672498725</v>
      </c>
    </row>
    <row r="15" spans="1:12" s="556" customFormat="1" ht="15" customHeight="1">
      <c r="A15" s="533" t="s">
        <v>6</v>
      </c>
      <c r="B15" s="558">
        <v>90.757602984503777</v>
      </c>
      <c r="C15" s="559">
        <v>83.70386694018012</v>
      </c>
      <c r="D15" s="558">
        <v>63.232134274817597</v>
      </c>
      <c r="E15" s="558">
        <v>60.690419664964814</v>
      </c>
      <c r="F15" s="558">
        <v>52.842227582054669</v>
      </c>
      <c r="G15" s="558">
        <v>58.633595137270355</v>
      </c>
      <c r="H15" s="558">
        <v>60.414893836565788</v>
      </c>
      <c r="I15" s="560">
        <v>0</v>
      </c>
      <c r="J15" s="558">
        <v>40.621179716608765</v>
      </c>
      <c r="K15" s="558">
        <v>40.621179716608765</v>
      </c>
      <c r="L15" s="558">
        <v>61.904156599102009</v>
      </c>
    </row>
    <row r="16" spans="1:12" s="556" customFormat="1" ht="15" customHeight="1">
      <c r="A16" s="341" t="s">
        <v>7</v>
      </c>
      <c r="B16" s="557">
        <v>95.301292450520492</v>
      </c>
      <c r="C16" s="203">
        <v>84.877440254200494</v>
      </c>
      <c r="D16" s="557">
        <v>62.165274145826011</v>
      </c>
      <c r="E16" s="557">
        <v>52.242635293821813</v>
      </c>
      <c r="F16" s="557">
        <v>48.079466580192097</v>
      </c>
      <c r="G16" s="557">
        <v>50.583482179155759</v>
      </c>
      <c r="H16" s="557">
        <v>58.969811535045139</v>
      </c>
      <c r="I16" s="234">
        <v>0</v>
      </c>
      <c r="J16" s="557">
        <v>38.052425830983879</v>
      </c>
      <c r="K16" s="557">
        <v>38.052425830983879</v>
      </c>
      <c r="L16" s="557">
        <v>65.187307169873293</v>
      </c>
    </row>
    <row r="17" spans="1:12" s="556" customFormat="1" ht="15" customHeight="1">
      <c r="A17" s="533" t="s">
        <v>8</v>
      </c>
      <c r="B17" s="558">
        <v>96.377511529358245</v>
      </c>
      <c r="C17" s="559">
        <v>91.251685254724748</v>
      </c>
      <c r="D17" s="558">
        <v>77.191335883449781</v>
      </c>
      <c r="E17" s="558">
        <v>65.620021372350436</v>
      </c>
      <c r="F17" s="558">
        <v>64.693256445652949</v>
      </c>
      <c r="G17" s="558">
        <v>65.347207863809004</v>
      </c>
      <c r="H17" s="558">
        <v>68.2973440654836</v>
      </c>
      <c r="I17" s="560">
        <v>0</v>
      </c>
      <c r="J17" s="558">
        <v>42.022148719446989</v>
      </c>
      <c r="K17" s="558">
        <v>42.022148719446989</v>
      </c>
      <c r="L17" s="558">
        <v>72.321099214595918</v>
      </c>
    </row>
    <row r="18" spans="1:12" s="556" customFormat="1" ht="15" customHeight="1">
      <c r="A18" s="341" t="s">
        <v>9</v>
      </c>
      <c r="B18" s="557">
        <v>96.384887993885286</v>
      </c>
      <c r="C18" s="203">
        <v>88.100401929933668</v>
      </c>
      <c r="D18" s="557">
        <v>63.667011851420554</v>
      </c>
      <c r="E18" s="557">
        <v>53.416970082011815</v>
      </c>
      <c r="F18" s="557">
        <v>43.846143624408967</v>
      </c>
      <c r="G18" s="557">
        <v>51.128660887908296</v>
      </c>
      <c r="H18" s="557">
        <v>59.234266435202173</v>
      </c>
      <c r="I18" s="234">
        <v>0</v>
      </c>
      <c r="J18" s="557">
        <v>40.850366698318332</v>
      </c>
      <c r="K18" s="557">
        <v>40.850366698318332</v>
      </c>
      <c r="L18" s="557">
        <v>67.355981086312582</v>
      </c>
    </row>
    <row r="19" spans="1:12" s="556" customFormat="1" ht="15" customHeight="1">
      <c r="A19" s="533" t="s">
        <v>10</v>
      </c>
      <c r="B19" s="558">
        <v>96.967257717243001</v>
      </c>
      <c r="C19" s="559">
        <v>89.511282846500535</v>
      </c>
      <c r="D19" s="558">
        <v>66.4479166372154</v>
      </c>
      <c r="E19" s="558">
        <v>52.249058403819895</v>
      </c>
      <c r="F19" s="558">
        <v>46.811731494285304</v>
      </c>
      <c r="G19" s="558">
        <v>50.819620252923571</v>
      </c>
      <c r="H19" s="558">
        <v>57.429444166015955</v>
      </c>
      <c r="I19" s="558">
        <v>29.152231376660627</v>
      </c>
      <c r="J19" s="558">
        <v>39.257545131455061</v>
      </c>
      <c r="K19" s="558">
        <v>39.256620616024236</v>
      </c>
      <c r="L19" s="558">
        <v>66.791205988115223</v>
      </c>
    </row>
    <row r="20" spans="1:12" s="556" customFormat="1" ht="15" customHeight="1">
      <c r="A20" s="341" t="s">
        <v>11</v>
      </c>
      <c r="B20" s="557">
        <v>97.166206576432529</v>
      </c>
      <c r="C20" s="203">
        <v>86.054347183731409</v>
      </c>
      <c r="D20" s="557">
        <v>63.545347084596393</v>
      </c>
      <c r="E20" s="557">
        <v>51.851270787574521</v>
      </c>
      <c r="F20" s="557">
        <v>42.718441790886985</v>
      </c>
      <c r="G20" s="557">
        <v>49.168176844798872</v>
      </c>
      <c r="H20" s="557">
        <v>55.595841282691779</v>
      </c>
      <c r="I20" s="557">
        <v>0</v>
      </c>
      <c r="J20" s="557">
        <v>39.535270433895377</v>
      </c>
      <c r="K20" s="557">
        <v>39.534140925822818</v>
      </c>
      <c r="L20" s="557">
        <v>66.93488899161413</v>
      </c>
    </row>
    <row r="21" spans="1:12" s="556" customFormat="1" ht="15" customHeight="1">
      <c r="A21" s="533" t="s">
        <v>12</v>
      </c>
      <c r="B21" s="558">
        <v>96.981218628771572</v>
      </c>
      <c r="C21" s="559">
        <v>83.65380414406377</v>
      </c>
      <c r="D21" s="558">
        <v>63.030047166941003</v>
      </c>
      <c r="E21" s="558">
        <v>50.59098705856934</v>
      </c>
      <c r="F21" s="558">
        <v>44.315633213093001</v>
      </c>
      <c r="G21" s="558">
        <v>48.477757890051066</v>
      </c>
      <c r="H21" s="558">
        <v>55.664847197547275</v>
      </c>
      <c r="I21" s="558">
        <v>15.272979606082638</v>
      </c>
      <c r="J21" s="558">
        <v>37.90672942895462</v>
      </c>
      <c r="K21" s="558">
        <v>37.897087418312886</v>
      </c>
      <c r="L21" s="558">
        <v>62.593878644436863</v>
      </c>
    </row>
    <row r="22" spans="1:12" s="556" customFormat="1" ht="15" customHeight="1">
      <c r="A22" s="341" t="s">
        <v>13</v>
      </c>
      <c r="B22" s="557">
        <v>95.603796178381373</v>
      </c>
      <c r="C22" s="203">
        <v>91.061684574692663</v>
      </c>
      <c r="D22" s="557">
        <v>74.611373987105836</v>
      </c>
      <c r="E22" s="557">
        <v>62.659498269890655</v>
      </c>
      <c r="F22" s="557">
        <v>55.039986118900742</v>
      </c>
      <c r="G22" s="557">
        <v>60.434762436814957</v>
      </c>
      <c r="H22" s="557">
        <v>65.269169685929938</v>
      </c>
      <c r="I22" s="234">
        <v>0</v>
      </c>
      <c r="J22" s="557">
        <v>39.263132982314154</v>
      </c>
      <c r="K22" s="557">
        <v>39.263132982314154</v>
      </c>
      <c r="L22" s="557">
        <v>67.790886991664607</v>
      </c>
    </row>
    <row r="23" spans="1:12" s="556" customFormat="1" ht="15" customHeight="1">
      <c r="A23" s="533" t="s">
        <v>14</v>
      </c>
      <c r="B23" s="558">
        <v>97.311971962120083</v>
      </c>
      <c r="C23" s="559">
        <v>92.025380418561141</v>
      </c>
      <c r="D23" s="558">
        <v>75.907598972343322</v>
      </c>
      <c r="E23" s="558">
        <v>70.169007854228454</v>
      </c>
      <c r="F23" s="558">
        <v>61.503599906685146</v>
      </c>
      <c r="G23" s="558">
        <v>66.888877672231601</v>
      </c>
      <c r="H23" s="558">
        <v>67.269295564806271</v>
      </c>
      <c r="I23" s="560">
        <v>0</v>
      </c>
      <c r="J23" s="558">
        <v>40.252948035741213</v>
      </c>
      <c r="K23" s="558">
        <v>40.252948035741213</v>
      </c>
      <c r="L23" s="558">
        <v>72.978032576543399</v>
      </c>
    </row>
    <row r="24" spans="1:12" s="556" customFormat="1" ht="15" customHeight="1">
      <c r="A24" s="341" t="s">
        <v>15</v>
      </c>
      <c r="B24" s="557">
        <v>94.323581570958254</v>
      </c>
      <c r="C24" s="203">
        <v>88.444898387212021</v>
      </c>
      <c r="D24" s="557">
        <v>65.064861303076654</v>
      </c>
      <c r="E24" s="557">
        <v>52.242789448568985</v>
      </c>
      <c r="F24" s="557">
        <v>39.511697125380842</v>
      </c>
      <c r="G24" s="557">
        <v>48.506067280739337</v>
      </c>
      <c r="H24" s="557">
        <v>56.031387419276932</v>
      </c>
      <c r="I24" s="793">
        <v>0</v>
      </c>
      <c r="J24" s="557">
        <v>41.468381949738514</v>
      </c>
      <c r="K24" s="557">
        <v>41.468381949738514</v>
      </c>
      <c r="L24" s="557">
        <v>66.996973859781576</v>
      </c>
    </row>
    <row r="25" spans="1:12" s="556" customFormat="1" ht="15" customHeight="1">
      <c r="A25" s="533" t="s">
        <v>16</v>
      </c>
      <c r="B25" s="558">
        <v>96.396846314885991</v>
      </c>
      <c r="C25" s="559">
        <v>91.49290658780663</v>
      </c>
      <c r="D25" s="558">
        <v>75.205743293805966</v>
      </c>
      <c r="E25" s="558">
        <v>68.309140291074073</v>
      </c>
      <c r="F25" s="558">
        <v>57.225704559269715</v>
      </c>
      <c r="G25" s="558">
        <v>64.741767229144585</v>
      </c>
      <c r="H25" s="558">
        <v>62.744254047920023</v>
      </c>
      <c r="I25" s="560">
        <v>0</v>
      </c>
      <c r="J25" s="558">
        <v>39.909220603807483</v>
      </c>
      <c r="K25" s="558">
        <v>39.909220603807483</v>
      </c>
      <c r="L25" s="558">
        <v>70.380198998797667</v>
      </c>
    </row>
    <row r="26" spans="1:12" s="556" customFormat="1" ht="15" customHeight="1">
      <c r="A26" s="346" t="s">
        <v>0</v>
      </c>
      <c r="B26" s="453">
        <v>96.404340392414355</v>
      </c>
      <c r="C26" s="453">
        <v>86.801459695674566</v>
      </c>
      <c r="D26" s="453">
        <v>66.212727179494209</v>
      </c>
      <c r="E26" s="453">
        <v>55.560272940753549</v>
      </c>
      <c r="F26" s="453">
        <v>48.144700668349536</v>
      </c>
      <c r="G26" s="453">
        <v>53.338210808440692</v>
      </c>
      <c r="H26" s="453">
        <v>58.992542884063269</v>
      </c>
      <c r="I26" s="453">
        <v>21.662697578692846</v>
      </c>
      <c r="J26" s="453">
        <v>38.224143169797308</v>
      </c>
      <c r="K26" s="453">
        <v>38.223051125287739</v>
      </c>
      <c r="L26" s="453">
        <v>65.864758867101315</v>
      </c>
    </row>
    <row r="27" spans="1:12" s="556" customFormat="1" ht="15" customHeight="1">
      <c r="A27" s="237" t="s">
        <v>26</v>
      </c>
      <c r="B27" s="536">
        <v>96.833569706222434</v>
      </c>
      <c r="C27" s="536">
        <v>83.230782662090746</v>
      </c>
      <c r="D27" s="536">
        <v>69.158442992318314</v>
      </c>
      <c r="E27" s="536">
        <v>62.534614666922259</v>
      </c>
      <c r="F27" s="536">
        <v>55.272835651171995</v>
      </c>
      <c r="G27" s="536">
        <v>58.919409423472764</v>
      </c>
      <c r="H27" s="536" t="s">
        <v>154</v>
      </c>
      <c r="I27" s="536" t="s">
        <v>154</v>
      </c>
      <c r="J27" s="536">
        <v>41.713600323952711</v>
      </c>
      <c r="K27" s="536">
        <v>43.118521323739223</v>
      </c>
      <c r="L27" s="205">
        <v>69.876377373859484</v>
      </c>
    </row>
    <row r="28" spans="1:12" ht="12.75">
      <c r="A28" s="110"/>
      <c r="B28" s="561"/>
      <c r="C28" s="561"/>
      <c r="D28" s="561"/>
      <c r="E28" s="561"/>
      <c r="F28" s="561"/>
      <c r="G28" s="561"/>
      <c r="H28" s="561"/>
      <c r="I28" s="561"/>
      <c r="J28" s="561"/>
      <c r="K28" s="561"/>
      <c r="L28" s="561"/>
    </row>
    <row r="29" spans="1:12" ht="12.75">
      <c r="A29" s="715" t="s">
        <v>541</v>
      </c>
      <c r="B29" s="794"/>
      <c r="C29" s="794"/>
      <c r="D29" s="794"/>
      <c r="E29" s="794"/>
      <c r="F29" s="794"/>
      <c r="G29" s="794"/>
      <c r="H29" s="794"/>
      <c r="I29" s="794"/>
      <c r="J29" s="794"/>
      <c r="K29" s="561"/>
      <c r="L29" s="562"/>
    </row>
    <row r="30" spans="1:12" ht="6" customHeight="1">
      <c r="A30" s="715"/>
      <c r="B30" s="794"/>
      <c r="C30" s="794"/>
      <c r="D30" s="794"/>
      <c r="E30" s="794"/>
      <c r="F30" s="794"/>
      <c r="G30" s="794"/>
      <c r="H30" s="794"/>
      <c r="I30" s="794"/>
      <c r="J30" s="794"/>
      <c r="K30" s="561"/>
      <c r="L30" s="562"/>
    </row>
    <row r="31" spans="1:12" ht="12.75">
      <c r="A31" s="715" t="s">
        <v>413</v>
      </c>
      <c r="B31" s="795"/>
      <c r="C31" s="795"/>
      <c r="D31" s="795"/>
      <c r="E31" s="795"/>
      <c r="F31" s="795"/>
      <c r="G31" s="795"/>
      <c r="H31" s="795"/>
      <c r="I31" s="795"/>
      <c r="J31" s="795"/>
      <c r="K31" s="563"/>
      <c r="L31" s="564"/>
    </row>
    <row r="32" spans="1:12" ht="12.75">
      <c r="A32" s="110"/>
      <c r="B32" s="563"/>
      <c r="C32" s="563"/>
      <c r="D32" s="563"/>
      <c r="E32" s="563"/>
      <c r="F32" s="563"/>
      <c r="G32" s="563"/>
      <c r="H32" s="563"/>
      <c r="I32" s="563"/>
      <c r="J32" s="563"/>
      <c r="K32" s="563"/>
      <c r="L32" s="564"/>
    </row>
    <row r="33" spans="1:12" ht="12.75">
      <c r="A33" s="110"/>
      <c r="B33" s="563"/>
      <c r="C33" s="563"/>
      <c r="D33" s="563"/>
      <c r="E33" s="563"/>
      <c r="F33" s="565"/>
      <c r="G33" s="563"/>
      <c r="H33" s="563"/>
      <c r="I33" s="563"/>
      <c r="J33" s="563"/>
      <c r="K33" s="563"/>
      <c r="L33" s="564"/>
    </row>
    <row r="34" spans="1:12" ht="12.75">
      <c r="A34" s="624" t="s">
        <v>532</v>
      </c>
      <c r="B34" s="796"/>
      <c r="C34" s="796"/>
      <c r="D34" s="796"/>
      <c r="E34" s="563"/>
      <c r="F34" s="563"/>
      <c r="G34" s="563"/>
      <c r="H34" s="563"/>
      <c r="I34" s="563"/>
      <c r="J34" s="563"/>
      <c r="K34" s="563"/>
      <c r="L34" s="564"/>
    </row>
  </sheetData>
  <mergeCells count="5">
    <mergeCell ref="B7:B8"/>
    <mergeCell ref="C7:C8"/>
    <mergeCell ref="D7:D8"/>
    <mergeCell ref="H7:H8"/>
    <mergeCell ref="L7:L8"/>
  </mergeCells>
  <conditionalFormatting sqref="B33:L34">
    <cfRule type="expression" dxfId="7" priority="1" stopIfTrue="1">
      <formula>B33=1</formula>
    </cfRule>
  </conditionalFormatting>
  <conditionalFormatting sqref="B27:L27">
    <cfRule type="expression" dxfId="6" priority="2" stopIfTrue="1">
      <formula>#REF!=1</formula>
    </cfRule>
  </conditionalFormatting>
  <hyperlinks>
    <hyperlink ref="A1" location="Inhalt!A1" display="Zurück "/>
  </hyperlinks>
  <pageMargins left="0.39370078740157483" right="0.24" top="0.39370078740157483" bottom="0.39370078740157483" header="0.31496062992125984" footer="0.31496062992125984"/>
  <pageSetup paperSize="9" scale="70" orientation="portrait" r:id="rId1"/>
  <headerFooter alignWithMargins="0">
    <oddHeader>&amp;C-52-</oddHeader>
    <oddFooter>&amp;CStatistische Ämter des Bundes und der Länder, Internationale Bildungsindikatoren, 2017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8.7109375" defaultRowHeight="11.25"/>
  <cols>
    <col min="1" max="1" width="24" style="539" customWidth="1"/>
    <col min="2" max="2" width="9.85546875" style="539" customWidth="1"/>
    <col min="3" max="3" width="8.7109375" style="539" customWidth="1"/>
    <col min="4" max="4" width="9.85546875" style="539" customWidth="1"/>
    <col min="5" max="5" width="8.7109375" style="539" customWidth="1"/>
    <col min="6" max="6" width="9.85546875" style="539" customWidth="1"/>
    <col min="7" max="7" width="8.7109375" style="539" customWidth="1"/>
    <col min="8" max="8" width="9.85546875" style="539" customWidth="1"/>
    <col min="9" max="9" width="8.7109375" style="539" customWidth="1"/>
    <col min="10" max="10" width="9.85546875" style="539" customWidth="1"/>
    <col min="11" max="11" width="8.7109375" style="539" customWidth="1"/>
    <col min="12" max="12" width="9.85546875" style="566" customWidth="1"/>
    <col min="13" max="13" width="8.7109375" style="566" customWidth="1"/>
    <col min="14" max="16384" width="8.7109375" style="539"/>
  </cols>
  <sheetData>
    <row r="1" spans="1:13" ht="12.75">
      <c r="A1" s="569" t="s">
        <v>421</v>
      </c>
      <c r="L1" s="541"/>
      <c r="M1" s="541"/>
    </row>
    <row r="2" spans="1:13" ht="12.75">
      <c r="L2" s="541"/>
      <c r="M2" s="541"/>
    </row>
    <row r="3" spans="1:13" ht="15.75">
      <c r="A3" s="542" t="s">
        <v>414</v>
      </c>
      <c r="B3" s="543"/>
      <c r="C3" s="543"/>
      <c r="D3" s="543"/>
      <c r="E3" s="543"/>
      <c r="F3" s="543"/>
      <c r="G3" s="543"/>
      <c r="H3" s="543"/>
      <c r="I3" s="543"/>
      <c r="J3" s="543"/>
      <c r="K3" s="543"/>
      <c r="L3" s="545"/>
      <c r="M3" s="545"/>
    </row>
    <row r="4" spans="1:13" ht="15" customHeight="1">
      <c r="A4" s="546" t="s">
        <v>415</v>
      </c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7"/>
      <c r="M4" s="547"/>
    </row>
    <row r="5" spans="1:13" ht="12.75">
      <c r="A5" s="548"/>
      <c r="B5" s="548"/>
      <c r="C5" s="548"/>
      <c r="D5" s="548"/>
      <c r="E5" s="548"/>
      <c r="F5" s="548"/>
      <c r="G5" s="548"/>
      <c r="H5" s="548"/>
      <c r="I5" s="548"/>
      <c r="J5" s="537"/>
      <c r="K5" s="548"/>
      <c r="L5" s="550"/>
      <c r="M5" s="550"/>
    </row>
    <row r="6" spans="1:13" ht="41.25" customHeight="1">
      <c r="A6" s="551"/>
      <c r="B6" s="13" t="s">
        <v>390</v>
      </c>
      <c r="C6" s="34"/>
      <c r="D6" s="13" t="s">
        <v>416</v>
      </c>
      <c r="E6" s="34"/>
      <c r="F6" s="13" t="s">
        <v>21</v>
      </c>
      <c r="G6" s="34"/>
      <c r="H6" s="13" t="s">
        <v>391</v>
      </c>
      <c r="I6" s="34"/>
      <c r="J6" s="552" t="s">
        <v>22</v>
      </c>
      <c r="K6" s="553"/>
      <c r="L6" s="552" t="s">
        <v>417</v>
      </c>
      <c r="M6" s="553"/>
    </row>
    <row r="7" spans="1:13" s="556" customFormat="1" ht="12.75" customHeight="1">
      <c r="A7" s="567"/>
      <c r="B7" s="477" t="s">
        <v>163</v>
      </c>
      <c r="C7" s="477"/>
      <c r="D7" s="477" t="s">
        <v>164</v>
      </c>
      <c r="E7" s="477"/>
      <c r="F7" s="477" t="s">
        <v>45</v>
      </c>
      <c r="G7" s="477"/>
      <c r="H7" s="477" t="s">
        <v>23</v>
      </c>
      <c r="I7" s="477"/>
      <c r="J7" s="477" t="s">
        <v>48</v>
      </c>
      <c r="K7" s="477"/>
      <c r="L7" s="477" t="s">
        <v>418</v>
      </c>
      <c r="M7" s="477"/>
    </row>
    <row r="8" spans="1:13" s="556" customFormat="1" ht="25.5">
      <c r="A8" s="311" t="s">
        <v>17</v>
      </c>
      <c r="B8" s="108" t="s">
        <v>398</v>
      </c>
      <c r="C8" s="108" t="s">
        <v>400</v>
      </c>
      <c r="D8" s="108" t="s">
        <v>398</v>
      </c>
      <c r="E8" s="108" t="s">
        <v>400</v>
      </c>
      <c r="F8" s="108" t="s">
        <v>398</v>
      </c>
      <c r="G8" s="108" t="s">
        <v>400</v>
      </c>
      <c r="H8" s="108" t="s">
        <v>398</v>
      </c>
      <c r="I8" s="108" t="s">
        <v>400</v>
      </c>
      <c r="J8" s="108" t="s">
        <v>398</v>
      </c>
      <c r="K8" s="108" t="s">
        <v>400</v>
      </c>
      <c r="L8" s="108" t="s">
        <v>398</v>
      </c>
      <c r="M8" s="108" t="s">
        <v>400</v>
      </c>
    </row>
    <row r="9" spans="1:13" s="556" customFormat="1" ht="15" customHeight="1">
      <c r="A9" s="341" t="s">
        <v>2</v>
      </c>
      <c r="B9" s="557">
        <v>91.701307489865812</v>
      </c>
      <c r="C9" s="557">
        <v>73.240526208966244</v>
      </c>
      <c r="D9" s="557">
        <v>84.406186225713896</v>
      </c>
      <c r="E9" s="557">
        <v>63.250679133749841</v>
      </c>
      <c r="F9" s="557">
        <v>77.619819069422903</v>
      </c>
      <c r="G9" s="557">
        <v>49.598018479259572</v>
      </c>
      <c r="H9" s="557">
        <v>81.436117683947046</v>
      </c>
      <c r="I9" s="557">
        <v>56.332925306581338</v>
      </c>
      <c r="J9" s="557">
        <v>44.079808203904292</v>
      </c>
      <c r="K9" s="557">
        <v>23.937180433202251</v>
      </c>
      <c r="L9" s="557">
        <v>61.437911341746521</v>
      </c>
      <c r="M9" s="557">
        <v>51.457258491582614</v>
      </c>
    </row>
    <row r="10" spans="1:13" s="556" customFormat="1" ht="15" customHeight="1">
      <c r="A10" s="533" t="s">
        <v>1</v>
      </c>
      <c r="B10" s="558">
        <v>96.968768474388</v>
      </c>
      <c r="C10" s="558">
        <v>80.051899672578159</v>
      </c>
      <c r="D10" s="558">
        <v>79.21991399721685</v>
      </c>
      <c r="E10" s="558">
        <v>65.143860368574508</v>
      </c>
      <c r="F10" s="558">
        <v>75.428470758869025</v>
      </c>
      <c r="G10" s="558">
        <v>48.718989244628851</v>
      </c>
      <c r="H10" s="558">
        <v>81.483946701051778</v>
      </c>
      <c r="I10" s="558">
        <v>57.22694315652712</v>
      </c>
      <c r="J10" s="558">
        <v>42.499934473272447</v>
      </c>
      <c r="K10" s="558">
        <v>25.966166730943989</v>
      </c>
      <c r="L10" s="558">
        <v>58.512913906213782</v>
      </c>
      <c r="M10" s="558">
        <v>58.796035616487366</v>
      </c>
    </row>
    <row r="11" spans="1:13" s="556" customFormat="1" ht="15" customHeight="1">
      <c r="A11" s="341" t="s">
        <v>3</v>
      </c>
      <c r="B11" s="557">
        <v>91.206773603572145</v>
      </c>
      <c r="C11" s="557">
        <v>85.70392300389922</v>
      </c>
      <c r="D11" s="557">
        <v>74.014387522618946</v>
      </c>
      <c r="E11" s="557">
        <v>67.559007625520593</v>
      </c>
      <c r="F11" s="557">
        <v>70.52735523810199</v>
      </c>
      <c r="G11" s="557">
        <v>57.192294023869131</v>
      </c>
      <c r="H11" s="557">
        <v>71.128709233065123</v>
      </c>
      <c r="I11" s="557">
        <v>57.51370086810271</v>
      </c>
      <c r="J11" s="557">
        <v>43.616930478660457</v>
      </c>
      <c r="K11" s="557">
        <v>32.656238646857858</v>
      </c>
      <c r="L11" s="557">
        <v>50.804488653121751</v>
      </c>
      <c r="M11" s="557">
        <v>59.321972249171715</v>
      </c>
    </row>
    <row r="12" spans="1:13" s="556" customFormat="1" ht="15" customHeight="1">
      <c r="A12" s="533" t="s">
        <v>4</v>
      </c>
      <c r="B12" s="558">
        <v>94.391462248642043</v>
      </c>
      <c r="C12" s="558">
        <v>92.839981263812774</v>
      </c>
      <c r="D12" s="558">
        <v>80.200490309822541</v>
      </c>
      <c r="E12" s="558">
        <v>73.407205316664133</v>
      </c>
      <c r="F12" s="558">
        <v>78.170599088362096</v>
      </c>
      <c r="G12" s="558">
        <v>64.103965787598185</v>
      </c>
      <c r="H12" s="558">
        <v>78.878146359275789</v>
      </c>
      <c r="I12" s="558">
        <v>61.840108157660936</v>
      </c>
      <c r="J12" s="558">
        <v>52.51254522401323</v>
      </c>
      <c r="K12" s="558">
        <v>28.768817011967013</v>
      </c>
      <c r="L12" s="558">
        <v>59.795547643447492</v>
      </c>
      <c r="M12" s="558">
        <v>69.703854206854416</v>
      </c>
    </row>
    <row r="13" spans="1:13" s="556" customFormat="1" ht="15" customHeight="1">
      <c r="A13" s="341" t="s">
        <v>5</v>
      </c>
      <c r="B13" s="557">
        <v>91.025109077282423</v>
      </c>
      <c r="C13" s="557">
        <v>85.469033201929264</v>
      </c>
      <c r="D13" s="557">
        <v>78.411584186190026</v>
      </c>
      <c r="E13" s="557">
        <v>64.024940920250657</v>
      </c>
      <c r="F13" s="557">
        <v>81.514354318134508</v>
      </c>
      <c r="G13" s="557">
        <v>43.410490497952587</v>
      </c>
      <c r="H13" s="557">
        <v>79.911751912256008</v>
      </c>
      <c r="I13" s="557">
        <v>48.246674704671968</v>
      </c>
      <c r="J13" s="557">
        <v>44.299874965878047</v>
      </c>
      <c r="K13" s="557">
        <v>28.076441933869447</v>
      </c>
      <c r="L13" s="557">
        <v>58.341834623232799</v>
      </c>
      <c r="M13" s="557">
        <v>51.613641564700998</v>
      </c>
    </row>
    <row r="14" spans="1:13" s="556" customFormat="1" ht="15" customHeight="1">
      <c r="A14" s="533" t="s">
        <v>6</v>
      </c>
      <c r="B14" s="558">
        <v>89.977303898966866</v>
      </c>
      <c r="C14" s="558">
        <v>83.473961761750061</v>
      </c>
      <c r="D14" s="558">
        <v>75.914574848608567</v>
      </c>
      <c r="E14" s="558">
        <v>62.277875849477695</v>
      </c>
      <c r="F14" s="558">
        <v>80.633015237482482</v>
      </c>
      <c r="G14" s="558">
        <v>53.983690788073915</v>
      </c>
      <c r="H14" s="558">
        <v>87.925434415537012</v>
      </c>
      <c r="I14" s="558">
        <v>55.773632410367625</v>
      </c>
      <c r="J14" s="558">
        <v>46.254776706801557</v>
      </c>
      <c r="K14" s="558">
        <v>31.297246933699491</v>
      </c>
      <c r="L14" s="558">
        <v>55.888704814190106</v>
      </c>
      <c r="M14" s="558">
        <v>54.19018012216759</v>
      </c>
    </row>
    <row r="15" spans="1:13" s="556" customFormat="1" ht="15" customHeight="1">
      <c r="A15" s="341" t="s">
        <v>7</v>
      </c>
      <c r="B15" s="557">
        <v>89.411590032906034</v>
      </c>
      <c r="C15" s="557">
        <v>82.134303400140723</v>
      </c>
      <c r="D15" s="557">
        <v>74.650804385896237</v>
      </c>
      <c r="E15" s="557">
        <v>61.21625387812918</v>
      </c>
      <c r="F15" s="557">
        <v>66.027731903919417</v>
      </c>
      <c r="G15" s="557">
        <v>46.776972022430066</v>
      </c>
      <c r="H15" s="557">
        <v>72.152330255608675</v>
      </c>
      <c r="I15" s="557">
        <v>55.772398170819528</v>
      </c>
      <c r="J15" s="557">
        <v>47.250709971850711</v>
      </c>
      <c r="K15" s="557">
        <v>26.340442312201706</v>
      </c>
      <c r="L15" s="557">
        <v>60.592537071309593</v>
      </c>
      <c r="M15" s="557">
        <v>55.303322856866508</v>
      </c>
    </row>
    <row r="16" spans="1:13" s="556" customFormat="1" ht="15" customHeight="1">
      <c r="A16" s="533" t="s">
        <v>8</v>
      </c>
      <c r="B16" s="558">
        <v>92.644761082127346</v>
      </c>
      <c r="C16" s="558">
        <v>90.422094120883941</v>
      </c>
      <c r="D16" s="558">
        <v>79.173947515812415</v>
      </c>
      <c r="E16" s="558">
        <v>76.33951070572121</v>
      </c>
      <c r="F16" s="558">
        <v>69.60470848476173</v>
      </c>
      <c r="G16" s="558">
        <v>63.803949321106025</v>
      </c>
      <c r="H16" s="558">
        <v>84.004278998711968</v>
      </c>
      <c r="I16" s="558">
        <v>65.469870131689916</v>
      </c>
      <c r="J16" s="558">
        <v>46.542206932462527</v>
      </c>
      <c r="K16" s="558">
        <v>31.352845407078856</v>
      </c>
      <c r="L16" s="558">
        <v>55.12927530571671</v>
      </c>
      <c r="M16" s="558">
        <v>69.047890965460667</v>
      </c>
    </row>
    <row r="17" spans="1:13" s="556" customFormat="1" ht="15" customHeight="1">
      <c r="A17" s="341" t="s">
        <v>9</v>
      </c>
      <c r="B17" s="557">
        <v>89.335855633522172</v>
      </c>
      <c r="C17" s="557">
        <v>86.640655627150636</v>
      </c>
      <c r="D17" s="557">
        <v>67.306574208342553</v>
      </c>
      <c r="E17" s="557">
        <v>61.118915651295879</v>
      </c>
      <c r="F17" s="557">
        <v>66.144293885936307</v>
      </c>
      <c r="G17" s="557">
        <v>46.779065930342199</v>
      </c>
      <c r="H17" s="557">
        <v>82.329818189761511</v>
      </c>
      <c r="I17" s="557">
        <v>55.861673761778775</v>
      </c>
      <c r="J17" s="557">
        <v>48.860197578862426</v>
      </c>
      <c r="K17" s="557">
        <v>30.924647878443906</v>
      </c>
      <c r="L17" s="557">
        <v>61.474984551517984</v>
      </c>
      <c r="M17" s="557">
        <v>58.659319725139547</v>
      </c>
    </row>
    <row r="18" spans="1:13" s="556" customFormat="1" ht="15" customHeight="1">
      <c r="A18" s="533" t="s">
        <v>10</v>
      </c>
      <c r="B18" s="558">
        <v>94.058774442199976</v>
      </c>
      <c r="C18" s="558">
        <v>87.4580856705809</v>
      </c>
      <c r="D18" s="558">
        <v>81.259814694564795</v>
      </c>
      <c r="E18" s="558">
        <v>66.960639819278057</v>
      </c>
      <c r="F18" s="558">
        <v>73.047352697327995</v>
      </c>
      <c r="G18" s="558">
        <v>45.287253303329869</v>
      </c>
      <c r="H18" s="558">
        <v>80.834055508970152</v>
      </c>
      <c r="I18" s="558">
        <v>50.649899092486208</v>
      </c>
      <c r="J18" s="558">
        <v>45.61625357263194</v>
      </c>
      <c r="K18" s="558">
        <v>28.00633893404602</v>
      </c>
      <c r="L18" s="558">
        <v>61.638358437364381</v>
      </c>
      <c r="M18" s="558">
        <v>59.759202577346514</v>
      </c>
    </row>
    <row r="19" spans="1:13" s="556" customFormat="1" ht="15" customHeight="1">
      <c r="A19" s="341" t="s">
        <v>11</v>
      </c>
      <c r="B19" s="557">
        <v>93.136978978857272</v>
      </c>
      <c r="C19" s="557">
        <v>80.558516062121271</v>
      </c>
      <c r="D19" s="557">
        <v>75.717471595727886</v>
      </c>
      <c r="E19" s="557">
        <v>59.363241981740956</v>
      </c>
      <c r="F19" s="557">
        <v>67.686300626683632</v>
      </c>
      <c r="G19" s="557">
        <v>45.964222148462049</v>
      </c>
      <c r="H19" s="557">
        <v>74.919837004895768</v>
      </c>
      <c r="I19" s="557">
        <v>52.379086114271033</v>
      </c>
      <c r="J19" s="557">
        <v>48.25374756323702</v>
      </c>
      <c r="K19" s="557">
        <v>28.132419505168954</v>
      </c>
      <c r="L19" s="557">
        <v>63.852247819414231</v>
      </c>
      <c r="M19" s="557">
        <v>55.468494149698422</v>
      </c>
    </row>
    <row r="20" spans="1:13" s="556" customFormat="1" ht="15" customHeight="1">
      <c r="A20" s="533" t="s">
        <v>12</v>
      </c>
      <c r="B20" s="558">
        <v>96.090724129187919</v>
      </c>
      <c r="C20" s="558">
        <v>74.653415019268635</v>
      </c>
      <c r="D20" s="558">
        <v>82.391802661071495</v>
      </c>
      <c r="E20" s="558">
        <v>64.510724802968042</v>
      </c>
      <c r="F20" s="558">
        <v>75.450582107815478</v>
      </c>
      <c r="G20" s="558">
        <v>44.046549469678567</v>
      </c>
      <c r="H20" s="558">
        <v>82.871318201459516</v>
      </c>
      <c r="I20" s="558">
        <v>53.806689365320103</v>
      </c>
      <c r="J20" s="558">
        <v>45.139912433346367</v>
      </c>
      <c r="K20" s="558">
        <v>23.744123845738464</v>
      </c>
      <c r="L20" s="558">
        <v>59.534291416448013</v>
      </c>
      <c r="M20" s="558">
        <v>53.77980418395164</v>
      </c>
    </row>
    <row r="21" spans="1:13" s="556" customFormat="1" ht="15" customHeight="1">
      <c r="A21" s="341" t="s">
        <v>13</v>
      </c>
      <c r="B21" s="557">
        <v>92.590398793767008</v>
      </c>
      <c r="C21" s="557">
        <v>91.154408760315377</v>
      </c>
      <c r="D21" s="557">
        <v>77.968972701740171</v>
      </c>
      <c r="E21" s="557">
        <v>73.492447382147247</v>
      </c>
      <c r="F21" s="557">
        <v>66.923483211229367</v>
      </c>
      <c r="G21" s="557">
        <v>49.464473540042988</v>
      </c>
      <c r="H21" s="557">
        <v>82.20606203690366</v>
      </c>
      <c r="I21" s="557">
        <v>60.754607490757493</v>
      </c>
      <c r="J21" s="557">
        <v>44.060969074878379</v>
      </c>
      <c r="K21" s="557">
        <v>28.141328057314631</v>
      </c>
      <c r="L21" s="557">
        <v>50.84468697496991</v>
      </c>
      <c r="M21" s="557">
        <v>66.821542111002827</v>
      </c>
    </row>
    <row r="22" spans="1:13" s="556" customFormat="1" ht="15" customHeight="1">
      <c r="A22" s="533" t="s">
        <v>14</v>
      </c>
      <c r="B22" s="558">
        <v>97.96216582962019</v>
      </c>
      <c r="C22" s="558">
        <v>92.228000815854443</v>
      </c>
      <c r="D22" s="558">
        <v>87.44771774160715</v>
      </c>
      <c r="E22" s="558">
        <v>73.046298117900349</v>
      </c>
      <c r="F22" s="558">
        <v>71.157305700449683</v>
      </c>
      <c r="G22" s="558">
        <v>58.23728431022063</v>
      </c>
      <c r="H22" s="558">
        <v>73.169407230599845</v>
      </c>
      <c r="I22" s="558">
        <v>66.101543593177709</v>
      </c>
      <c r="J22" s="558">
        <v>47.344042104567627</v>
      </c>
      <c r="K22" s="558">
        <v>28.717142400732893</v>
      </c>
      <c r="L22" s="558">
        <v>56.638326053696339</v>
      </c>
      <c r="M22" s="558">
        <v>68.66622977076743</v>
      </c>
    </row>
    <row r="23" spans="1:13" s="556" customFormat="1" ht="15" customHeight="1">
      <c r="A23" s="341" t="s">
        <v>15</v>
      </c>
      <c r="B23" s="557">
        <v>94.585374393479384</v>
      </c>
      <c r="C23" s="557">
        <v>87.072167791897897</v>
      </c>
      <c r="D23" s="557">
        <v>75.358275393261493</v>
      </c>
      <c r="E23" s="557">
        <v>64.568176267832683</v>
      </c>
      <c r="F23" s="557">
        <v>71.22139804272318</v>
      </c>
      <c r="G23" s="557">
        <v>44.992003432190785</v>
      </c>
      <c r="H23" s="557">
        <v>80.054342474227695</v>
      </c>
      <c r="I23" s="557">
        <v>53.486179028802347</v>
      </c>
      <c r="J23" s="557">
        <v>52.568135590031517</v>
      </c>
      <c r="K23" s="557">
        <v>26.550842508351231</v>
      </c>
      <c r="L23" s="557">
        <v>62.493992394271572</v>
      </c>
      <c r="M23" s="557">
        <v>60.284392247054562</v>
      </c>
    </row>
    <row r="24" spans="1:13" s="556" customFormat="1" ht="15" customHeight="1">
      <c r="A24" s="533" t="s">
        <v>16</v>
      </c>
      <c r="B24" s="558">
        <v>95.446093244326264</v>
      </c>
      <c r="C24" s="558">
        <v>91.937312519329822</v>
      </c>
      <c r="D24" s="558">
        <v>78.66875443945824</v>
      </c>
      <c r="E24" s="558">
        <v>73.804697892454683</v>
      </c>
      <c r="F24" s="558">
        <v>72.299376733625493</v>
      </c>
      <c r="G24" s="558">
        <v>63.321537344439427</v>
      </c>
      <c r="H24" s="558">
        <v>75.446480923076138</v>
      </c>
      <c r="I24" s="558">
        <v>58.959911285271872</v>
      </c>
      <c r="J24" s="558">
        <v>45.900152378430661</v>
      </c>
      <c r="K24" s="558">
        <v>29.47260620549072</v>
      </c>
      <c r="L24" s="558">
        <v>53.543104338295159</v>
      </c>
      <c r="M24" s="558">
        <v>68.894410667213961</v>
      </c>
    </row>
    <row r="25" spans="1:13" s="556" customFormat="1" ht="15" customHeight="1">
      <c r="A25" s="346" t="s">
        <v>0</v>
      </c>
      <c r="B25" s="453">
        <v>93.169345175798924</v>
      </c>
      <c r="C25" s="453">
        <v>83.759647637691387</v>
      </c>
      <c r="D25" s="453">
        <v>78.4905022027623</v>
      </c>
      <c r="E25" s="453">
        <v>66.00355070797292</v>
      </c>
      <c r="F25" s="453">
        <v>72.515373307101711</v>
      </c>
      <c r="G25" s="453">
        <v>49.028400027409255</v>
      </c>
      <c r="H25" s="453">
        <v>80.374761634246525</v>
      </c>
      <c r="I25" s="453">
        <v>55.532976146471732</v>
      </c>
      <c r="J25" s="453">
        <v>45.40394839674677</v>
      </c>
      <c r="K25" s="453">
        <v>27.354964707413345</v>
      </c>
      <c r="L25" s="453">
        <v>59.544718561911871</v>
      </c>
      <c r="M25" s="453">
        <v>58.779737231771925</v>
      </c>
    </row>
    <row r="26" spans="1:13" s="556" customFormat="1" ht="15" customHeight="1">
      <c r="A26" s="237" t="s">
        <v>26</v>
      </c>
      <c r="B26" s="536">
        <v>84.609889212910105</v>
      </c>
      <c r="C26" s="536">
        <v>82.766373156459323</v>
      </c>
      <c r="D26" s="536">
        <v>70.352279086232983</v>
      </c>
      <c r="E26" s="536">
        <v>67.495908452492245</v>
      </c>
      <c r="F26" s="536">
        <v>64.43095741786712</v>
      </c>
      <c r="G26" s="536">
        <v>54.969036753583659</v>
      </c>
      <c r="H26" s="536" t="s">
        <v>33</v>
      </c>
      <c r="I26" s="536" t="s">
        <v>33</v>
      </c>
      <c r="J26" s="536">
        <v>51.911176811045664</v>
      </c>
      <c r="K26" s="536">
        <v>38.510936076563048</v>
      </c>
      <c r="L26" s="536" t="s">
        <v>33</v>
      </c>
      <c r="M26" s="205" t="s">
        <v>33</v>
      </c>
    </row>
    <row r="27" spans="1:13" ht="12.75">
      <c r="A27" s="110"/>
      <c r="B27" s="561"/>
      <c r="C27" s="561"/>
      <c r="D27" s="561"/>
      <c r="E27" s="561"/>
      <c r="F27" s="561"/>
      <c r="G27" s="561"/>
      <c r="H27" s="561"/>
      <c r="I27" s="561"/>
      <c r="J27" s="561"/>
      <c r="K27" s="561"/>
      <c r="L27" s="562"/>
      <c r="M27" s="562"/>
    </row>
    <row r="28" spans="1:13" ht="12.75">
      <c r="A28" s="110"/>
      <c r="B28" s="563"/>
      <c r="C28" s="563"/>
      <c r="D28" s="563"/>
      <c r="E28" s="563"/>
      <c r="F28" s="563"/>
      <c r="G28" s="563"/>
      <c r="H28" s="563"/>
      <c r="I28" s="563"/>
      <c r="J28" s="563"/>
      <c r="K28" s="563"/>
      <c r="L28" s="564"/>
      <c r="M28" s="564"/>
    </row>
    <row r="29" spans="1:13" ht="12.75">
      <c r="A29" s="624" t="s">
        <v>532</v>
      </c>
      <c r="B29" s="796"/>
      <c r="C29" s="796"/>
      <c r="D29" s="796"/>
      <c r="E29" s="563"/>
      <c r="F29" s="563"/>
      <c r="G29" s="563"/>
      <c r="H29" s="563"/>
      <c r="I29" s="563"/>
      <c r="J29" s="563"/>
      <c r="K29" s="563"/>
      <c r="L29" s="564"/>
      <c r="M29" s="564"/>
    </row>
  </sheetData>
  <conditionalFormatting sqref="F28:H29 J28:K29 M28:M29">
    <cfRule type="expression" dxfId="5" priority="5" stopIfTrue="1">
      <formula>F28=1</formula>
    </cfRule>
  </conditionalFormatting>
  <conditionalFormatting sqref="B28:D29">
    <cfRule type="expression" dxfId="4" priority="4" stopIfTrue="1">
      <formula>B28=1</formula>
    </cfRule>
  </conditionalFormatting>
  <conditionalFormatting sqref="E28:E29">
    <cfRule type="expression" dxfId="3" priority="3" stopIfTrue="1">
      <formula>E28=1</formula>
    </cfRule>
  </conditionalFormatting>
  <conditionalFormatting sqref="I28:I29">
    <cfRule type="expression" dxfId="2" priority="2" stopIfTrue="1">
      <formula>I28=1</formula>
    </cfRule>
  </conditionalFormatting>
  <conditionalFormatting sqref="L28:L29">
    <cfRule type="expression" dxfId="1" priority="1" stopIfTrue="1">
      <formula>L28=1</formula>
    </cfRule>
  </conditionalFormatting>
  <conditionalFormatting sqref="B26:M26">
    <cfRule type="expression" dxfId="0" priority="6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>
    <oddHeader>&amp;C-53-</oddHeader>
    <oddFooter>&amp;CStatistische Ämter des Bundes und der Länder, Internationale Bildungsindikatoren, 2017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Normal="100" workbookViewId="0">
      <selection sqref="A1:B1"/>
    </sheetView>
  </sheetViews>
  <sheetFormatPr baseColWidth="10" defaultRowHeight="12.75"/>
  <cols>
    <col min="1" max="1" width="11.42578125" customWidth="1"/>
  </cols>
  <sheetData>
    <row r="1" spans="1:2">
      <c r="A1" s="803" t="s">
        <v>421</v>
      </c>
      <c r="B1" s="802"/>
    </row>
  </sheetData>
  <mergeCells count="1">
    <mergeCell ref="A1:B1"/>
  </mergeCells>
  <hyperlinks>
    <hyperlink ref="A1" location="Inhalt!A1" display="Zurück "/>
  </hyperlinks>
  <pageMargins left="0.7" right="0.7" top="0.78740157499999996" bottom="0.78740157499999996" header="0.3" footer="0.3"/>
  <pageSetup paperSize="9" orientation="portrait" r:id="rId1"/>
  <headerFooter>
    <oddHeader>&amp;C-54-</oddHeader>
    <oddFooter>&amp;CStatistische Ämter des Bundes und der Länder, Internationale Bildungsindikatoren, 2017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pane xSplit="1" ySplit="8" topLeftCell="B9" activePane="bottomRight" state="frozen"/>
      <selection sqref="A1:A65536"/>
      <selection pane="topRight" sqref="A1:A65536"/>
      <selection pane="bottomLeft" sqref="A1:A65536"/>
      <selection pane="bottomRight"/>
    </sheetView>
  </sheetViews>
  <sheetFormatPr baseColWidth="10" defaultColWidth="11.42578125" defaultRowHeight="12.75"/>
  <cols>
    <col min="1" max="1" width="24" style="47" customWidth="1"/>
    <col min="2" max="8" width="8.85546875" style="47" customWidth="1"/>
    <col min="9" max="11" width="9.7109375" style="47" customWidth="1"/>
    <col min="12" max="12" width="8.85546875" style="47" customWidth="1"/>
    <col min="13" max="13" width="9.28515625" style="47" customWidth="1"/>
    <col min="14" max="16384" width="11.42578125" style="48"/>
  </cols>
  <sheetData>
    <row r="1" spans="1:13">
      <c r="A1" s="569" t="s">
        <v>421</v>
      </c>
      <c r="B1" s="612"/>
    </row>
    <row r="3" spans="1:13" ht="15.75">
      <c r="A3" s="7" t="s">
        <v>53</v>
      </c>
      <c r="B3" s="49"/>
      <c r="C3" s="49"/>
      <c r="D3" s="49"/>
      <c r="E3" s="49"/>
      <c r="F3" s="49"/>
    </row>
    <row r="4" spans="1:13" ht="15" customHeight="1">
      <c r="A4" s="50" t="s">
        <v>54</v>
      </c>
      <c r="B4" s="51"/>
      <c r="C4" s="51"/>
      <c r="D4" s="51"/>
      <c r="E4" s="51"/>
      <c r="F4" s="51"/>
      <c r="G4" s="46"/>
      <c r="H4" s="46"/>
      <c r="I4" s="46"/>
      <c r="J4" s="46"/>
      <c r="K4" s="46"/>
      <c r="L4" s="46"/>
      <c r="M4" s="46"/>
    </row>
    <row r="5" spans="1:13" ht="12.75" customHeight="1">
      <c r="A5" s="52"/>
      <c r="B5" s="53"/>
      <c r="C5" s="53"/>
    </row>
    <row r="6" spans="1:13" ht="12.75" customHeight="1">
      <c r="A6" s="54"/>
      <c r="B6" s="54"/>
      <c r="C6" s="54"/>
    </row>
    <row r="7" spans="1:13" ht="12.75" customHeight="1">
      <c r="A7" s="54"/>
      <c r="B7" s="812" t="s">
        <v>55</v>
      </c>
      <c r="C7" s="812" t="s">
        <v>56</v>
      </c>
      <c r="D7" s="812" t="s">
        <v>57</v>
      </c>
      <c r="E7" s="812" t="s">
        <v>58</v>
      </c>
      <c r="F7" s="812" t="s">
        <v>59</v>
      </c>
      <c r="G7" s="812" t="s">
        <v>60</v>
      </c>
      <c r="H7" s="812" t="s">
        <v>61</v>
      </c>
      <c r="I7" s="812" t="s">
        <v>62</v>
      </c>
      <c r="J7" s="812" t="s">
        <v>63</v>
      </c>
      <c r="K7" s="812" t="s">
        <v>64</v>
      </c>
      <c r="L7" s="812" t="s">
        <v>65</v>
      </c>
      <c r="M7" s="812" t="s">
        <v>66</v>
      </c>
    </row>
    <row r="8" spans="1:13" ht="93.75" customHeight="1">
      <c r="A8" s="55" t="s">
        <v>17</v>
      </c>
      <c r="B8" s="812"/>
      <c r="C8" s="812"/>
      <c r="D8" s="812"/>
      <c r="E8" s="812"/>
      <c r="F8" s="812"/>
      <c r="G8" s="812"/>
      <c r="H8" s="812"/>
      <c r="I8" s="812"/>
      <c r="J8" s="812"/>
      <c r="K8" s="812"/>
      <c r="L8" s="812"/>
      <c r="M8" s="812"/>
    </row>
    <row r="9" spans="1:13" s="58" customFormat="1" ht="15" customHeight="1">
      <c r="A9" s="639" t="s">
        <v>2</v>
      </c>
      <c r="B9" s="40">
        <v>100</v>
      </c>
      <c r="C9" s="57">
        <v>0.17221363058034284</v>
      </c>
      <c r="D9" s="57">
        <v>14.375500683285427</v>
      </c>
      <c r="E9" s="57">
        <v>7.0300752684947589</v>
      </c>
      <c r="F9" s="57">
        <v>3.3772292454729667</v>
      </c>
      <c r="G9" s="57">
        <v>21.795198581165316</v>
      </c>
      <c r="H9" s="57">
        <v>5.3369089795271396</v>
      </c>
      <c r="I9" s="57">
        <v>4.6263135573252923</v>
      </c>
      <c r="J9" s="57">
        <v>30.292195552433057</v>
      </c>
      <c r="K9" s="57">
        <v>2.1096705236236835</v>
      </c>
      <c r="L9" s="57">
        <v>7.6040671547480851</v>
      </c>
      <c r="M9" s="57">
        <v>3.2807874703873958</v>
      </c>
    </row>
    <row r="10" spans="1:13" ht="15" customHeight="1">
      <c r="A10" s="429" t="s">
        <v>1</v>
      </c>
      <c r="B10" s="60">
        <v>100</v>
      </c>
      <c r="C10" s="61">
        <v>0.11902490480138135</v>
      </c>
      <c r="D10" s="61">
        <v>13.050176525201891</v>
      </c>
      <c r="E10" s="61">
        <v>7.5454403850460396</v>
      </c>
      <c r="F10" s="61">
        <v>3.8750797168589739</v>
      </c>
      <c r="G10" s="61">
        <v>21.911424449722869</v>
      </c>
      <c r="H10" s="61">
        <v>5.4095256852809168</v>
      </c>
      <c r="I10" s="61">
        <v>4.5050500363845032</v>
      </c>
      <c r="J10" s="61">
        <v>28.888537485033115</v>
      </c>
      <c r="K10" s="61">
        <v>2.4069638564826672</v>
      </c>
      <c r="L10" s="61">
        <v>8.7926926094245559</v>
      </c>
      <c r="M10" s="61">
        <v>3.4960370009322195</v>
      </c>
    </row>
    <row r="11" spans="1:13" s="58" customFormat="1" ht="15" customHeight="1">
      <c r="A11" s="639" t="s">
        <v>3</v>
      </c>
      <c r="B11" s="40">
        <v>100</v>
      </c>
      <c r="C11" s="57">
        <v>0.33683090310589719</v>
      </c>
      <c r="D11" s="57">
        <v>11.423135664795522</v>
      </c>
      <c r="E11" s="57">
        <v>17.103706018405223</v>
      </c>
      <c r="F11" s="57">
        <v>10.987916003107276</v>
      </c>
      <c r="G11" s="57">
        <v>22.148388821330279</v>
      </c>
      <c r="H11" s="57">
        <v>6.5255340162818332</v>
      </c>
      <c r="I11" s="57">
        <v>4.698063222307141</v>
      </c>
      <c r="J11" s="57">
        <v>14.663313417139472</v>
      </c>
      <c r="K11" s="57">
        <v>0.89792291792946877</v>
      </c>
      <c r="L11" s="57">
        <v>8.813323645052515</v>
      </c>
      <c r="M11" s="57">
        <v>2.4022418581419833</v>
      </c>
    </row>
    <row r="12" spans="1:13" ht="15" customHeight="1">
      <c r="A12" s="429" t="s">
        <v>4</v>
      </c>
      <c r="B12" s="60">
        <v>100</v>
      </c>
      <c r="C12" s="61">
        <v>0.11712000336129158</v>
      </c>
      <c r="D12" s="61">
        <v>16.373954191898239</v>
      </c>
      <c r="E12" s="61">
        <v>5.1661475922123072</v>
      </c>
      <c r="F12" s="61">
        <v>6.7002620757025904</v>
      </c>
      <c r="G12" s="61">
        <v>20.178253493905032</v>
      </c>
      <c r="H12" s="61">
        <v>3.8702121290105724</v>
      </c>
      <c r="I12" s="61">
        <v>2.5884571146463036</v>
      </c>
      <c r="J12" s="61">
        <v>27.278719347909433</v>
      </c>
      <c r="K12" s="61">
        <v>4.1588105229434413</v>
      </c>
      <c r="L12" s="61">
        <v>9.3614596408670039</v>
      </c>
      <c r="M12" s="61">
        <v>4.2055534839261988</v>
      </c>
    </row>
    <row r="13" spans="1:13" s="58" customFormat="1" ht="15" customHeight="1">
      <c r="A13" s="639" t="s">
        <v>5</v>
      </c>
      <c r="B13" s="40">
        <v>100</v>
      </c>
      <c r="C13" s="57">
        <v>0.11805042292847172</v>
      </c>
      <c r="D13" s="57">
        <v>15.063233965672989</v>
      </c>
      <c r="E13" s="57">
        <v>7.8549724891188317</v>
      </c>
      <c r="F13" s="57">
        <v>7.2698530015603193</v>
      </c>
      <c r="G13" s="57">
        <v>20.653691385398709</v>
      </c>
      <c r="H13" s="57">
        <v>6.632380717746571</v>
      </c>
      <c r="I13" s="57">
        <v>4.5752237825408555</v>
      </c>
      <c r="J13" s="57">
        <v>21.544715447154474</v>
      </c>
      <c r="K13" s="57">
        <v>0.67545372423421202</v>
      </c>
      <c r="L13" s="57">
        <v>11.127535517779421</v>
      </c>
      <c r="M13" s="57">
        <v>4.4859160712819248</v>
      </c>
    </row>
    <row r="14" spans="1:13" ht="15" customHeight="1">
      <c r="A14" s="429" t="s">
        <v>6</v>
      </c>
      <c r="B14" s="60">
        <v>100</v>
      </c>
      <c r="C14" s="61">
        <v>0.29886880661184617</v>
      </c>
      <c r="D14" s="61">
        <v>12.097786311586034</v>
      </c>
      <c r="E14" s="61">
        <v>14.015110406144339</v>
      </c>
      <c r="F14" s="61">
        <v>8.5486496639813012</v>
      </c>
      <c r="G14" s="61">
        <v>27.736082703733079</v>
      </c>
      <c r="H14" s="61">
        <v>4.8804107359018234</v>
      </c>
      <c r="I14" s="61">
        <v>4.2537323816281951</v>
      </c>
      <c r="J14" s="61">
        <v>15.158547953973088</v>
      </c>
      <c r="K14" s="61">
        <v>0.85736945360437455</v>
      </c>
      <c r="L14" s="61">
        <v>9.4675181923167884</v>
      </c>
      <c r="M14" s="61">
        <v>2.6848102850941267</v>
      </c>
    </row>
    <row r="15" spans="1:13" s="58" customFormat="1" ht="15" customHeight="1">
      <c r="A15" s="639" t="s">
        <v>7</v>
      </c>
      <c r="B15" s="40">
        <v>100</v>
      </c>
      <c r="C15" s="57">
        <v>0.33114249971920667</v>
      </c>
      <c r="D15" s="57">
        <v>13.798281932013154</v>
      </c>
      <c r="E15" s="57">
        <v>7.6078536931102985</v>
      </c>
      <c r="F15" s="57">
        <v>5.379516415760059</v>
      </c>
      <c r="G15" s="57">
        <v>24.843143026448796</v>
      </c>
      <c r="H15" s="57">
        <v>5.8957888743866116</v>
      </c>
      <c r="I15" s="57">
        <v>4.2178065585580002</v>
      </c>
      <c r="J15" s="57">
        <v>24.021483595858975</v>
      </c>
      <c r="K15" s="57">
        <v>2.1532976758056832</v>
      </c>
      <c r="L15" s="57">
        <v>8.4039512465288126</v>
      </c>
      <c r="M15" s="57">
        <v>3.3473471806411372</v>
      </c>
    </row>
    <row r="16" spans="1:13" ht="15" customHeight="1">
      <c r="A16" s="429" t="s">
        <v>8</v>
      </c>
      <c r="B16" s="60">
        <v>100</v>
      </c>
      <c r="C16" s="61">
        <v>0.23297607448305727</v>
      </c>
      <c r="D16" s="61">
        <v>16.84832737901916</v>
      </c>
      <c r="E16" s="61">
        <v>4.6118869762910037</v>
      </c>
      <c r="F16" s="61">
        <v>5.96297499188048</v>
      </c>
      <c r="G16" s="61">
        <v>15.844971311031717</v>
      </c>
      <c r="H16" s="61">
        <v>3.9133917938724689</v>
      </c>
      <c r="I16" s="61">
        <v>2.0036808487604203</v>
      </c>
      <c r="J16" s="61">
        <v>26.736386272599329</v>
      </c>
      <c r="K16" s="61">
        <v>5.2831005737793655</v>
      </c>
      <c r="L16" s="61">
        <v>12.335173757713543</v>
      </c>
      <c r="M16" s="61">
        <v>6.2271300205694491</v>
      </c>
    </row>
    <row r="17" spans="1:13" s="58" customFormat="1" ht="15" customHeight="1">
      <c r="A17" s="639" t="s">
        <v>9</v>
      </c>
      <c r="B17" s="40">
        <v>100</v>
      </c>
      <c r="C17" s="57">
        <v>0.16865153658579121</v>
      </c>
      <c r="D17" s="57">
        <v>17.896246477450035</v>
      </c>
      <c r="E17" s="57">
        <v>5.434498266807962</v>
      </c>
      <c r="F17" s="57">
        <v>3.9554119806194352</v>
      </c>
      <c r="G17" s="57">
        <v>19.787934028935432</v>
      </c>
      <c r="H17" s="57">
        <v>4.1386307423847777</v>
      </c>
      <c r="I17" s="57">
        <v>3.4497651291405029</v>
      </c>
      <c r="J17" s="57">
        <v>27.324934267961027</v>
      </c>
      <c r="K17" s="57">
        <v>3.8228707487040805</v>
      </c>
      <c r="L17" s="57">
        <v>10.225166215116882</v>
      </c>
      <c r="M17" s="57">
        <v>3.795377675829998</v>
      </c>
    </row>
    <row r="18" spans="1:13" ht="15" customHeight="1">
      <c r="A18" s="429" t="s">
        <v>10</v>
      </c>
      <c r="B18" s="60">
        <v>100</v>
      </c>
      <c r="C18" s="61">
        <v>0.11581458792074235</v>
      </c>
      <c r="D18" s="61">
        <v>16.704325397015765</v>
      </c>
      <c r="E18" s="61">
        <v>7.3254625787355296</v>
      </c>
      <c r="F18" s="61">
        <v>4.4519655298687288</v>
      </c>
      <c r="G18" s="61">
        <v>23.106309556362561</v>
      </c>
      <c r="H18" s="61">
        <v>5.176636235853989</v>
      </c>
      <c r="I18" s="61">
        <v>3.0519162776863626</v>
      </c>
      <c r="J18" s="61">
        <v>24.844487833271771</v>
      </c>
      <c r="K18" s="61">
        <v>1.865746226531255</v>
      </c>
      <c r="L18" s="61">
        <v>10.363066939792406</v>
      </c>
      <c r="M18" s="61">
        <v>2.9942288595401312</v>
      </c>
    </row>
    <row r="19" spans="1:13" s="58" customFormat="1" ht="15" customHeight="1">
      <c r="A19" s="639" t="s">
        <v>11</v>
      </c>
      <c r="B19" s="40">
        <v>100</v>
      </c>
      <c r="C19" s="57">
        <v>8.8021309303692993E-2</v>
      </c>
      <c r="D19" s="57">
        <v>17.201878732493142</v>
      </c>
      <c r="E19" s="57">
        <v>6.4314000524231529</v>
      </c>
      <c r="F19" s="57">
        <v>3.3490602795429263</v>
      </c>
      <c r="G19" s="57">
        <v>21.93572496263079</v>
      </c>
      <c r="H19" s="57">
        <v>4.5445207177721558</v>
      </c>
      <c r="I19" s="57">
        <v>3.6448260472233436</v>
      </c>
      <c r="J19" s="57">
        <v>27.340268774927559</v>
      </c>
      <c r="K19" s="57">
        <v>2.5457108650528832</v>
      </c>
      <c r="L19" s="57">
        <v>8.7525414603390477</v>
      </c>
      <c r="M19" s="57">
        <v>4.1658696930411798</v>
      </c>
    </row>
    <row r="20" spans="1:13" ht="15" customHeight="1">
      <c r="A20" s="429" t="s">
        <v>12</v>
      </c>
      <c r="B20" s="60">
        <v>100</v>
      </c>
      <c r="C20" s="61">
        <v>0</v>
      </c>
      <c r="D20" s="61">
        <v>16.656353715475049</v>
      </c>
      <c r="E20" s="61">
        <v>5.9032939833974885</v>
      </c>
      <c r="F20" s="61">
        <v>3.1830856885703032</v>
      </c>
      <c r="G20" s="61">
        <v>22.181148996697175</v>
      </c>
      <c r="H20" s="61">
        <v>3.61221160568632</v>
      </c>
      <c r="I20" s="61">
        <v>4.539573606345277</v>
      </c>
      <c r="J20" s="61">
        <v>28.664646935446278</v>
      </c>
      <c r="K20" s="61">
        <v>1.4135439854065042</v>
      </c>
      <c r="L20" s="61">
        <v>10.395454801147549</v>
      </c>
      <c r="M20" s="61">
        <v>3.4498830752416847</v>
      </c>
    </row>
    <row r="21" spans="1:13" s="58" customFormat="1" ht="15" customHeight="1">
      <c r="A21" s="639" t="s">
        <v>13</v>
      </c>
      <c r="B21" s="40">
        <v>100</v>
      </c>
      <c r="C21" s="57">
        <v>6.4019278139382713E-2</v>
      </c>
      <c r="D21" s="57">
        <v>16.24359413979797</v>
      </c>
      <c r="E21" s="57">
        <v>6.0318114467098498</v>
      </c>
      <c r="F21" s="57">
        <v>6.3453014254120363</v>
      </c>
      <c r="G21" s="57">
        <v>18.170936191497862</v>
      </c>
      <c r="H21" s="57">
        <v>4.6169382111723865</v>
      </c>
      <c r="I21" s="57">
        <v>3.6289650269132641</v>
      </c>
      <c r="J21" s="57">
        <v>30.155124845457149</v>
      </c>
      <c r="K21" s="57">
        <v>2.7622666914144958</v>
      </c>
      <c r="L21" s="57">
        <v>8.2918335310013749</v>
      </c>
      <c r="M21" s="57">
        <v>3.6885800303894953</v>
      </c>
    </row>
    <row r="22" spans="1:13" ht="15" customHeight="1">
      <c r="A22" s="429" t="s">
        <v>14</v>
      </c>
      <c r="B22" s="60">
        <v>100</v>
      </c>
      <c r="C22" s="61">
        <v>5.0303256776567308E-2</v>
      </c>
      <c r="D22" s="61">
        <v>17.877418149415043</v>
      </c>
      <c r="E22" s="61">
        <v>3.9484463479835581</v>
      </c>
      <c r="F22" s="61">
        <v>5.4298772600534662</v>
      </c>
      <c r="G22" s="61">
        <v>15.729828394032596</v>
      </c>
      <c r="H22" s="61">
        <v>3.6771680703670695</v>
      </c>
      <c r="I22" s="61">
        <v>2.2873609474259102</v>
      </c>
      <c r="J22" s="61">
        <v>31.168616516715055</v>
      </c>
      <c r="K22" s="61">
        <v>5.4751501911523741</v>
      </c>
      <c r="L22" s="61">
        <v>10.921914973123688</v>
      </c>
      <c r="M22" s="61">
        <v>3.4321193480697918</v>
      </c>
    </row>
    <row r="23" spans="1:13" s="58" customFormat="1" ht="15" customHeight="1">
      <c r="A23" s="639" t="s">
        <v>15</v>
      </c>
      <c r="B23" s="40">
        <v>100</v>
      </c>
      <c r="C23" s="57">
        <v>0.18310374940139154</v>
      </c>
      <c r="D23" s="57">
        <v>17.478802219780835</v>
      </c>
      <c r="E23" s="57">
        <v>5.5069156877658516</v>
      </c>
      <c r="F23" s="57">
        <v>4.3327981069889292</v>
      </c>
      <c r="G23" s="57">
        <v>21.642581481168481</v>
      </c>
      <c r="H23" s="57">
        <v>5.0139440547621055</v>
      </c>
      <c r="I23" s="57">
        <v>4.1857517113158123</v>
      </c>
      <c r="J23" s="57">
        <v>23.729964224344346</v>
      </c>
      <c r="K23" s="57">
        <v>3.5446068903349386</v>
      </c>
      <c r="L23" s="57">
        <v>10.130144511112988</v>
      </c>
      <c r="M23" s="57">
        <v>4.251669061100313</v>
      </c>
    </row>
    <row r="24" spans="1:13" ht="15" customHeight="1">
      <c r="A24" s="429" t="s">
        <v>16</v>
      </c>
      <c r="B24" s="60">
        <v>100</v>
      </c>
      <c r="C24" s="61">
        <v>0.22751468913050904</v>
      </c>
      <c r="D24" s="61">
        <v>17.874646545222035</v>
      </c>
      <c r="E24" s="61">
        <v>4.8811678052747407</v>
      </c>
      <c r="F24" s="61">
        <v>5.5444677925488159</v>
      </c>
      <c r="G24" s="61">
        <v>15.284765827479927</v>
      </c>
      <c r="H24" s="61">
        <v>4.3286764728705034</v>
      </c>
      <c r="I24" s="61">
        <v>2.7789072466377176</v>
      </c>
      <c r="J24" s="61">
        <v>28.647296361937684</v>
      </c>
      <c r="K24" s="61">
        <v>3.0297010649425622</v>
      </c>
      <c r="L24" s="61">
        <v>14.429025039031339</v>
      </c>
      <c r="M24" s="61">
        <v>2.9738311549241563</v>
      </c>
    </row>
    <row r="25" spans="1:13">
      <c r="A25" s="431" t="s">
        <v>0</v>
      </c>
      <c r="B25" s="35">
        <v>100</v>
      </c>
      <c r="C25" s="63">
        <v>0.16601705650136248</v>
      </c>
      <c r="D25" s="63">
        <v>15.195574820305827</v>
      </c>
      <c r="E25" s="63">
        <v>7.5852738003160294</v>
      </c>
      <c r="F25" s="63">
        <v>4.9596081886656611</v>
      </c>
      <c r="G25" s="63">
        <v>21.71727093445401</v>
      </c>
      <c r="H25" s="63">
        <v>5.1123438806469137</v>
      </c>
      <c r="I25" s="63">
        <v>3.8484455421313695</v>
      </c>
      <c r="J25" s="63">
        <v>26.236132529971719</v>
      </c>
      <c r="K25" s="63">
        <v>2.4269042136593213</v>
      </c>
      <c r="L25" s="63">
        <v>9.3440493946452197</v>
      </c>
      <c r="M25" s="63">
        <v>3.4083875536992951</v>
      </c>
    </row>
    <row r="26" spans="1:13" ht="15" customHeight="1">
      <c r="A26" s="644" t="s">
        <v>26</v>
      </c>
      <c r="B26" s="35">
        <v>100</v>
      </c>
      <c r="C26" s="666" t="s">
        <v>33</v>
      </c>
      <c r="D26" s="432">
        <v>13.135617</v>
      </c>
      <c r="E26" s="432">
        <v>8.7555072000000003</v>
      </c>
      <c r="F26" s="432">
        <v>9.9705504000000005</v>
      </c>
      <c r="G26" s="432">
        <v>22.845732999999999</v>
      </c>
      <c r="H26" s="432">
        <v>4.8612314999999997</v>
      </c>
      <c r="I26" s="432">
        <v>3.9089187999999999</v>
      </c>
      <c r="J26" s="432">
        <v>16.504874000000001</v>
      </c>
      <c r="K26" s="432">
        <v>2.5332186999999999</v>
      </c>
      <c r="L26" s="432">
        <v>12.621852000000001</v>
      </c>
      <c r="M26" s="432">
        <v>4.6312274000000002</v>
      </c>
    </row>
    <row r="27" spans="1:13" s="69" customFormat="1">
      <c r="A27" s="67"/>
      <c r="B27" s="67"/>
      <c r="C27" s="67"/>
      <c r="D27" s="67"/>
      <c r="E27" s="67"/>
      <c r="F27" s="68"/>
      <c r="G27" s="68"/>
      <c r="H27" s="68"/>
      <c r="I27" s="68"/>
      <c r="J27" s="68"/>
      <c r="K27" s="68"/>
      <c r="L27" s="68"/>
      <c r="M27" s="68"/>
    </row>
    <row r="28" spans="1:13" s="623" customFormat="1" ht="12">
      <c r="A28" s="620" t="s">
        <v>525</v>
      </c>
      <c r="B28" s="621"/>
      <c r="C28" s="621"/>
      <c r="D28" s="622"/>
      <c r="E28" s="622"/>
      <c r="F28" s="622"/>
      <c r="G28" s="622"/>
      <c r="H28" s="622"/>
      <c r="I28" s="622"/>
      <c r="J28" s="622"/>
      <c r="K28" s="622"/>
      <c r="L28" s="622"/>
      <c r="M28" s="622"/>
    </row>
    <row r="29" spans="1:13" s="69" customFormat="1">
      <c r="A29" s="67"/>
      <c r="B29" s="67"/>
      <c r="C29" s="67"/>
      <c r="D29" s="67"/>
      <c r="E29" s="67"/>
      <c r="F29" s="68"/>
      <c r="G29" s="68"/>
      <c r="H29" s="68"/>
      <c r="I29" s="68"/>
      <c r="J29" s="68"/>
      <c r="K29" s="68"/>
      <c r="L29" s="68"/>
      <c r="M29" s="68"/>
    </row>
    <row r="30" spans="1:13" s="69" customFormat="1">
      <c r="A30" s="70"/>
      <c r="B30" s="71"/>
      <c r="C30" s="71"/>
      <c r="D30" s="68"/>
      <c r="E30" s="68"/>
      <c r="F30" s="68"/>
      <c r="G30" s="68"/>
      <c r="H30" s="68"/>
      <c r="I30" s="68"/>
      <c r="J30" s="68"/>
      <c r="K30" s="68"/>
      <c r="L30" s="68"/>
      <c r="M30" s="68"/>
    </row>
    <row r="31" spans="1:13" s="627" customFormat="1">
      <c r="A31" s="624" t="s">
        <v>526</v>
      </c>
      <c r="B31" s="625"/>
      <c r="C31" s="625"/>
      <c r="D31" s="626"/>
      <c r="E31" s="626"/>
      <c r="F31" s="626"/>
      <c r="G31" s="626"/>
      <c r="H31" s="626"/>
      <c r="I31" s="626"/>
      <c r="J31" s="626"/>
      <c r="K31" s="626"/>
      <c r="L31" s="626"/>
      <c r="M31" s="626"/>
    </row>
  </sheetData>
  <mergeCells count="12">
    <mergeCell ref="M7:M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conditionalFormatting sqref="C26 E26 G26:J26">
    <cfRule type="expression" dxfId="205" priority="4" stopIfTrue="1">
      <formula>#REF!=1</formula>
    </cfRule>
  </conditionalFormatting>
  <conditionalFormatting sqref="D26">
    <cfRule type="expression" dxfId="204" priority="3" stopIfTrue="1">
      <formula>#REF!=1</formula>
    </cfRule>
  </conditionalFormatting>
  <conditionalFormatting sqref="L26">
    <cfRule type="expression" dxfId="203" priority="2" stopIfTrue="1">
      <formula>#REF!=1</formula>
    </cfRule>
  </conditionalFormatting>
  <conditionalFormatting sqref="M26 K26 F26">
    <cfRule type="expression" dxfId="202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horizontalDpi="4294967294" verticalDpi="4294967294" r:id="rId1"/>
  <headerFooter alignWithMargins="0">
    <oddHeader>&amp;C-7-</oddHeader>
    <oddFooter>&amp;CStatistische Ämter des Bundes und der Länder, Internationale Bildungsindikatoren, 2017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0.7109375" defaultRowHeight="12.75"/>
  <cols>
    <col min="1" max="1" width="24" style="87" customWidth="1"/>
    <col min="2" max="8" width="10.5703125" style="88" customWidth="1"/>
    <col min="9" max="9" width="10.5703125" style="89" customWidth="1"/>
    <col min="10" max="10" width="10.5703125" style="88" customWidth="1"/>
    <col min="11" max="16384" width="10.7109375" style="75"/>
  </cols>
  <sheetData>
    <row r="1" spans="1:10">
      <c r="A1" s="569" t="s">
        <v>421</v>
      </c>
      <c r="B1" s="612"/>
    </row>
    <row r="3" spans="1:10" ht="15.75">
      <c r="A3" s="73" t="s">
        <v>67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ht="15" customHeight="1">
      <c r="A4" s="76" t="s">
        <v>68</v>
      </c>
      <c r="B4" s="76"/>
      <c r="C4" s="76"/>
      <c r="D4" s="76"/>
      <c r="E4" s="76"/>
      <c r="F4" s="76"/>
      <c r="G4" s="74"/>
      <c r="H4" s="74"/>
      <c r="I4" s="74"/>
      <c r="J4" s="74"/>
    </row>
    <row r="5" spans="1:10" ht="12.75" customHeight="1">
      <c r="A5" s="76"/>
      <c r="B5" s="76"/>
      <c r="C5" s="76"/>
      <c r="D5" s="76"/>
      <c r="E5" s="76"/>
      <c r="F5" s="76"/>
      <c r="G5" s="74"/>
      <c r="H5" s="74"/>
      <c r="I5" s="74"/>
      <c r="J5" s="74"/>
    </row>
    <row r="6" spans="1:10" ht="12.75" customHeight="1">
      <c r="A6" s="39"/>
      <c r="B6" s="77" t="s">
        <v>22</v>
      </c>
      <c r="C6" s="78"/>
      <c r="D6" s="78"/>
      <c r="E6" s="78"/>
      <c r="F6" s="79"/>
      <c r="G6" s="80" t="s">
        <v>38</v>
      </c>
      <c r="H6" s="80" t="s">
        <v>18</v>
      </c>
      <c r="I6" s="80" t="s">
        <v>39</v>
      </c>
      <c r="J6" s="80" t="s">
        <v>40</v>
      </c>
    </row>
    <row r="7" spans="1:10" ht="65.25" customHeight="1">
      <c r="A7" s="39"/>
      <c r="B7" s="77"/>
      <c r="C7" s="78"/>
      <c r="D7" s="78"/>
      <c r="E7" s="78"/>
      <c r="F7" s="79"/>
      <c r="G7" s="33" t="s">
        <v>34</v>
      </c>
      <c r="H7" s="33" t="s">
        <v>31</v>
      </c>
      <c r="I7" s="33" t="s">
        <v>32</v>
      </c>
      <c r="J7" s="33" t="s">
        <v>28</v>
      </c>
    </row>
    <row r="8" spans="1:10" ht="12.75" customHeight="1">
      <c r="A8" s="81" t="s">
        <v>17</v>
      </c>
      <c r="B8" s="82" t="s">
        <v>69</v>
      </c>
      <c r="C8" s="82" t="s">
        <v>70</v>
      </c>
      <c r="D8" s="82" t="s">
        <v>71</v>
      </c>
      <c r="E8" s="82" t="s">
        <v>72</v>
      </c>
      <c r="F8" s="82" t="s">
        <v>73</v>
      </c>
      <c r="G8" s="83" t="s">
        <v>69</v>
      </c>
      <c r="H8" s="83"/>
      <c r="I8" s="83"/>
      <c r="J8" s="83"/>
    </row>
    <row r="9" spans="1:10" ht="15" customHeight="1">
      <c r="A9" s="667" t="s">
        <v>2</v>
      </c>
      <c r="B9" s="668">
        <v>31.627865571209274</v>
      </c>
      <c r="C9" s="234">
        <v>36.196117395824118</v>
      </c>
      <c r="D9" s="234">
        <v>32.229980737737876</v>
      </c>
      <c r="E9" s="234">
        <v>30.253741918086334</v>
      </c>
      <c r="F9" s="234">
        <v>28.176927600315004</v>
      </c>
      <c r="G9" s="668">
        <v>0.68636053230047722</v>
      </c>
      <c r="H9" s="668">
        <v>18.115418155553737</v>
      </c>
      <c r="I9" s="668">
        <v>11.160468622052052</v>
      </c>
      <c r="J9" s="668">
        <v>1.6656182613030046</v>
      </c>
    </row>
    <row r="10" spans="1:10" ht="15" customHeight="1">
      <c r="A10" s="669" t="s">
        <v>1</v>
      </c>
      <c r="B10" s="670">
        <v>30.123001302988289</v>
      </c>
      <c r="C10" s="236">
        <v>34.810010244472267</v>
      </c>
      <c r="D10" s="236">
        <v>32.947872503574274</v>
      </c>
      <c r="E10" s="236">
        <v>27.68770936368858</v>
      </c>
      <c r="F10" s="236">
        <v>25.84557484874701</v>
      </c>
      <c r="G10" s="670">
        <v>0.76485581807435721</v>
      </c>
      <c r="H10" s="670">
        <v>15.570088451771916</v>
      </c>
      <c r="I10" s="670">
        <v>12.129586309695343</v>
      </c>
      <c r="J10" s="670">
        <v>1.6584707234466693</v>
      </c>
    </row>
    <row r="11" spans="1:10" ht="15" customHeight="1">
      <c r="A11" s="667" t="s">
        <v>3</v>
      </c>
      <c r="B11" s="668">
        <v>39.06994234143896</v>
      </c>
      <c r="C11" s="234">
        <v>42.407906558849959</v>
      </c>
      <c r="D11" s="234">
        <v>42.370172831463883</v>
      </c>
      <c r="E11" s="234">
        <v>35.679779287564287</v>
      </c>
      <c r="F11" s="234">
        <v>34.787996501095762</v>
      </c>
      <c r="G11" s="668" t="s">
        <v>35</v>
      </c>
      <c r="H11" s="668">
        <v>14.633286284363715</v>
      </c>
      <c r="I11" s="668">
        <v>21.872893648194015</v>
      </c>
      <c r="J11" s="668">
        <v>2.3584799833784151</v>
      </c>
    </row>
    <row r="12" spans="1:10" ht="15" customHeight="1">
      <c r="A12" s="669" t="s">
        <v>4</v>
      </c>
      <c r="B12" s="670">
        <v>27.243394916236426</v>
      </c>
      <c r="C12" s="236">
        <v>21.003887958469029</v>
      </c>
      <c r="D12" s="236">
        <v>24.621152785250668</v>
      </c>
      <c r="E12" s="236">
        <v>27.865060107447697</v>
      </c>
      <c r="F12" s="236">
        <v>32.514446326850717</v>
      </c>
      <c r="G12" s="670">
        <v>0.64055960126565659</v>
      </c>
      <c r="H12" s="670">
        <v>16.90088597386551</v>
      </c>
      <c r="I12" s="670">
        <v>8.8827196439932727</v>
      </c>
      <c r="J12" s="670">
        <v>0.81922969711198479</v>
      </c>
    </row>
    <row r="13" spans="1:10" ht="15" customHeight="1">
      <c r="A13" s="667" t="s">
        <v>5</v>
      </c>
      <c r="B13" s="668">
        <v>27.595786452800592</v>
      </c>
      <c r="C13" s="234">
        <v>28.307242833314341</v>
      </c>
      <c r="D13" s="234">
        <v>27.226550199208642</v>
      </c>
      <c r="E13" s="234">
        <v>28.349708638995224</v>
      </c>
      <c r="F13" s="234">
        <v>26.147215012025821</v>
      </c>
      <c r="G13" s="668" t="s">
        <v>35</v>
      </c>
      <c r="H13" s="668">
        <v>12.790529529869133</v>
      </c>
      <c r="I13" s="668">
        <v>12.534413045533674</v>
      </c>
      <c r="J13" s="668">
        <v>1.9338045950801162</v>
      </c>
    </row>
    <row r="14" spans="1:10" ht="15" customHeight="1">
      <c r="A14" s="669" t="s">
        <v>6</v>
      </c>
      <c r="B14" s="670">
        <v>36.372629859433872</v>
      </c>
      <c r="C14" s="236">
        <v>39.693832606524794</v>
      </c>
      <c r="D14" s="236">
        <v>40.265347808729423</v>
      </c>
      <c r="E14" s="236">
        <v>34.033230268392728</v>
      </c>
      <c r="F14" s="236">
        <v>29.470725851451036</v>
      </c>
      <c r="G14" s="670" t="s">
        <v>35</v>
      </c>
      <c r="H14" s="670">
        <v>13.914993654933653</v>
      </c>
      <c r="I14" s="670">
        <v>19.815223090973241</v>
      </c>
      <c r="J14" s="670">
        <v>2.3995267028852019</v>
      </c>
    </row>
    <row r="15" spans="1:10" ht="15" customHeight="1">
      <c r="A15" s="667" t="s">
        <v>7</v>
      </c>
      <c r="B15" s="668">
        <v>30.694460200304825</v>
      </c>
      <c r="C15" s="234">
        <v>33.302318260346354</v>
      </c>
      <c r="D15" s="234">
        <v>32.750612399326975</v>
      </c>
      <c r="E15" s="234">
        <v>29.861397652761813</v>
      </c>
      <c r="F15" s="234">
        <v>27.343711844439074</v>
      </c>
      <c r="G15" s="668">
        <v>0.49867543012519194</v>
      </c>
      <c r="H15" s="668">
        <v>15.698166174594002</v>
      </c>
      <c r="I15" s="668">
        <v>12.952659337791475</v>
      </c>
      <c r="J15" s="668">
        <v>1.5449592577941544</v>
      </c>
    </row>
    <row r="16" spans="1:10" ht="15" customHeight="1">
      <c r="A16" s="669" t="s">
        <v>8</v>
      </c>
      <c r="B16" s="670">
        <v>25.712840440339392</v>
      </c>
      <c r="C16" s="236">
        <v>20.811685178695676</v>
      </c>
      <c r="D16" s="236">
        <v>21.126307066207094</v>
      </c>
      <c r="E16" s="236">
        <v>27.653385538444475</v>
      </c>
      <c r="F16" s="236">
        <v>30.715697256822594</v>
      </c>
      <c r="G16" s="670" t="s">
        <v>35</v>
      </c>
      <c r="H16" s="670">
        <v>16.01889372938458</v>
      </c>
      <c r="I16" s="670">
        <v>8.3229831461850505</v>
      </c>
      <c r="J16" s="670">
        <v>0.90809805254846043</v>
      </c>
    </row>
    <row r="17" spans="1:10" ht="15" customHeight="1">
      <c r="A17" s="667" t="s">
        <v>9</v>
      </c>
      <c r="B17" s="668">
        <v>22.994678136448517</v>
      </c>
      <c r="C17" s="234">
        <v>24.102447122634935</v>
      </c>
      <c r="D17" s="234">
        <v>24.328067108350048</v>
      </c>
      <c r="E17" s="234">
        <v>22.801806219575717</v>
      </c>
      <c r="F17" s="234">
        <v>21.132000563502938</v>
      </c>
      <c r="G17" s="668">
        <v>0.59167631110887908</v>
      </c>
      <c r="H17" s="668">
        <v>12.48132909951079</v>
      </c>
      <c r="I17" s="668">
        <v>8.9027524907185622</v>
      </c>
      <c r="J17" s="668">
        <v>1.0189202351102853</v>
      </c>
    </row>
    <row r="18" spans="1:10" ht="15" customHeight="1">
      <c r="A18" s="669" t="s">
        <v>10</v>
      </c>
      <c r="B18" s="670">
        <v>26.004279049417413</v>
      </c>
      <c r="C18" s="236">
        <v>27.979583527870421</v>
      </c>
      <c r="D18" s="236">
        <v>27.786536216372866</v>
      </c>
      <c r="E18" s="236">
        <v>24.942718609065025</v>
      </c>
      <c r="F18" s="236">
        <v>23.867252321412209</v>
      </c>
      <c r="G18" s="670">
        <v>0.43374678685752355</v>
      </c>
      <c r="H18" s="670">
        <v>13.475308553084245</v>
      </c>
      <c r="I18" s="670">
        <v>10.815543025546734</v>
      </c>
      <c r="J18" s="670">
        <v>1.2796806839289105</v>
      </c>
    </row>
    <row r="19" spans="1:10" ht="15" customHeight="1">
      <c r="A19" s="667" t="s">
        <v>11</v>
      </c>
      <c r="B19" s="668">
        <v>25.827185498321303</v>
      </c>
      <c r="C19" s="234">
        <v>27.088760351213022</v>
      </c>
      <c r="D19" s="234">
        <v>28.298209411669895</v>
      </c>
      <c r="E19" s="234">
        <v>24.974185070452165</v>
      </c>
      <c r="F19" s="234">
        <v>23.789462920831308</v>
      </c>
      <c r="G19" s="668">
        <v>0.6636635510810448</v>
      </c>
      <c r="H19" s="668">
        <v>14.800017886800939</v>
      </c>
      <c r="I19" s="668">
        <v>9.1486018258087558</v>
      </c>
      <c r="J19" s="668">
        <v>1.2149022346305629</v>
      </c>
    </row>
    <row r="20" spans="1:10" ht="15" customHeight="1">
      <c r="A20" s="669" t="s">
        <v>12</v>
      </c>
      <c r="B20" s="670">
        <v>22.979955521956445</v>
      </c>
      <c r="C20" s="236">
        <v>27.111592283740745</v>
      </c>
      <c r="D20" s="236">
        <v>21.804240613413008</v>
      </c>
      <c r="E20" s="236">
        <v>23.443032448949893</v>
      </c>
      <c r="F20" s="236">
        <v>20.387219097549181</v>
      </c>
      <c r="G20" s="670" t="s">
        <v>35</v>
      </c>
      <c r="H20" s="670">
        <v>11.761176392874706</v>
      </c>
      <c r="I20" s="670">
        <v>9.6910390687501344</v>
      </c>
      <c r="J20" s="670">
        <v>1.0255271675706619</v>
      </c>
    </row>
    <row r="21" spans="1:10" ht="15" customHeight="1">
      <c r="A21" s="667" t="s">
        <v>13</v>
      </c>
      <c r="B21" s="668">
        <v>28.688349760169839</v>
      </c>
      <c r="C21" s="234">
        <v>27.86426818687886</v>
      </c>
      <c r="D21" s="234">
        <v>30.593063416536825</v>
      </c>
      <c r="E21" s="234">
        <v>26.464601376375406</v>
      </c>
      <c r="F21" s="234">
        <v>30.102662917114376</v>
      </c>
      <c r="G21" s="668">
        <v>0.55086306841010424</v>
      </c>
      <c r="H21" s="668">
        <v>16.76745831437524</v>
      </c>
      <c r="I21" s="668">
        <v>10.427617828374768</v>
      </c>
      <c r="J21" s="668">
        <v>0.94241054900972254</v>
      </c>
    </row>
    <row r="22" spans="1:10" ht="15" customHeight="1">
      <c r="A22" s="669" t="s">
        <v>14</v>
      </c>
      <c r="B22" s="670">
        <v>22.850955799361824</v>
      </c>
      <c r="C22" s="236">
        <v>18.534659914852696</v>
      </c>
      <c r="D22" s="236">
        <v>18.833566074380826</v>
      </c>
      <c r="E22" s="236">
        <v>25.223345905232364</v>
      </c>
      <c r="F22" s="236">
        <v>26.324790561641802</v>
      </c>
      <c r="G22" s="670">
        <v>0.44220154241979714</v>
      </c>
      <c r="H22" s="670">
        <v>14.699176096721628</v>
      </c>
      <c r="I22" s="670">
        <v>6.9723587443362769</v>
      </c>
      <c r="J22" s="670">
        <v>0.73721941588412676</v>
      </c>
    </row>
    <row r="23" spans="1:10" ht="15" customHeight="1">
      <c r="A23" s="667" t="s">
        <v>15</v>
      </c>
      <c r="B23" s="668">
        <v>24.075351280385167</v>
      </c>
      <c r="C23" s="234">
        <v>22.888948638784072</v>
      </c>
      <c r="D23" s="234">
        <v>25.531419427261209</v>
      </c>
      <c r="E23" s="234">
        <v>23.909767482917992</v>
      </c>
      <c r="F23" s="234">
        <v>24.007528672597527</v>
      </c>
      <c r="G23" s="668">
        <v>0.53372936828390549</v>
      </c>
      <c r="H23" s="668">
        <v>12.223898971182606</v>
      </c>
      <c r="I23" s="668">
        <v>10.242150187786276</v>
      </c>
      <c r="J23" s="668">
        <v>1.0755727531323762</v>
      </c>
    </row>
    <row r="24" spans="1:10" ht="15" customHeight="1">
      <c r="A24" s="669" t="s">
        <v>16</v>
      </c>
      <c r="B24" s="670">
        <v>26.866923378965208</v>
      </c>
      <c r="C24" s="236">
        <v>23.731550416150437</v>
      </c>
      <c r="D24" s="236">
        <v>23.460414094826028</v>
      </c>
      <c r="E24" s="236">
        <v>27.611363292695799</v>
      </c>
      <c r="F24" s="236">
        <v>31.176523810959981</v>
      </c>
      <c r="G24" s="670">
        <v>0.52612404722861594</v>
      </c>
      <c r="H24" s="670">
        <v>17.06222536049626</v>
      </c>
      <c r="I24" s="670">
        <v>8.5274445677337809</v>
      </c>
      <c r="J24" s="670">
        <v>0.75112940350654878</v>
      </c>
    </row>
    <row r="25" spans="1:10" ht="15" customHeight="1">
      <c r="A25" s="671" t="s">
        <v>0</v>
      </c>
      <c r="B25" s="672">
        <v>28.291723648981858</v>
      </c>
      <c r="C25" s="238">
        <v>30.527616716726168</v>
      </c>
      <c r="D25" s="238">
        <v>29.769481653989693</v>
      </c>
      <c r="E25" s="238">
        <v>27.110025441520325</v>
      </c>
      <c r="F25" s="238">
        <v>26.290969046540958</v>
      </c>
      <c r="G25" s="672">
        <v>0.55418487002474048</v>
      </c>
      <c r="H25" s="672">
        <v>14.995553868103745</v>
      </c>
      <c r="I25" s="672">
        <v>11.357491524647569</v>
      </c>
      <c r="J25" s="672">
        <v>1.3844933862058062</v>
      </c>
    </row>
    <row r="26" spans="1:10" ht="15" customHeight="1">
      <c r="A26" s="64" t="s">
        <v>26</v>
      </c>
      <c r="B26" s="673">
        <v>35.502839000000002</v>
      </c>
      <c r="C26" s="84">
        <v>42.945020999999997</v>
      </c>
      <c r="D26" s="658">
        <v>40.323760999999998</v>
      </c>
      <c r="E26" s="658">
        <v>31.785753</v>
      </c>
      <c r="F26" s="658">
        <v>26.240138999999999</v>
      </c>
      <c r="G26" s="673">
        <v>7.5248749999999998</v>
      </c>
      <c r="H26" s="673">
        <v>16.320271000000002</v>
      </c>
      <c r="I26" s="673">
        <v>11.856472</v>
      </c>
      <c r="J26" s="672">
        <v>1.0259822000000001</v>
      </c>
    </row>
    <row r="27" spans="1:10" s="86" customFormat="1" ht="12.75" customHeight="1">
      <c r="A27" s="31"/>
      <c r="B27" s="85"/>
      <c r="C27" s="85"/>
      <c r="D27" s="85"/>
      <c r="E27" s="85"/>
      <c r="F27" s="85"/>
      <c r="G27" s="85"/>
      <c r="H27" s="85"/>
      <c r="I27" s="85"/>
      <c r="J27" s="85"/>
    </row>
    <row r="28" spans="1:10" s="86" customFormat="1" ht="12.75" customHeight="1">
      <c r="A28" s="31"/>
      <c r="B28" s="85"/>
      <c r="C28" s="85"/>
      <c r="D28" s="85"/>
      <c r="E28" s="85"/>
      <c r="F28" s="85"/>
      <c r="G28" s="85"/>
      <c r="H28" s="85"/>
      <c r="I28" s="85"/>
      <c r="J28" s="85"/>
    </row>
    <row r="29" spans="1:10" s="629" customFormat="1" ht="12.75" customHeight="1">
      <c r="A29" s="615" t="s">
        <v>527</v>
      </c>
      <c r="B29" s="628"/>
      <c r="C29" s="628"/>
      <c r="D29" s="628"/>
      <c r="E29" s="628"/>
      <c r="F29" s="628"/>
      <c r="G29" s="628"/>
      <c r="H29" s="628"/>
      <c r="I29" s="628"/>
      <c r="J29" s="628"/>
    </row>
  </sheetData>
  <conditionalFormatting sqref="D26:J26">
    <cfRule type="expression" dxfId="201" priority="3" stopIfTrue="1">
      <formula>#REF!=1</formula>
    </cfRule>
  </conditionalFormatting>
  <conditionalFormatting sqref="B26 D26:J26">
    <cfRule type="expression" dxfId="200" priority="2" stopIfTrue="1">
      <formula>#REF!=1</formula>
    </cfRule>
  </conditionalFormatting>
  <conditionalFormatting sqref="C26">
    <cfRule type="expression" dxfId="199" priority="1" stopIfTrue="1">
      <formula>#REF!=1</formula>
    </cfRule>
  </conditionalFormatting>
  <conditionalFormatting sqref="B26 D26:J26">
    <cfRule type="expression" dxfId="198" priority="4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horizontalDpi="1200" verticalDpi="1200" r:id="rId1"/>
  <headerFooter alignWithMargins="0">
    <oddHeader>&amp;C-8-</oddHeader>
    <oddFooter>&amp;CStatistische Ämter des Bundes und der Länder, Internationale Bildungsindikatoren, 2017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zoomScaleNormal="100" workbookViewId="0">
      <pane xSplit="2" ySplit="8" topLeftCell="C9" activePane="bottomRight" state="frozen"/>
      <selection pane="topRight"/>
      <selection pane="bottomLeft"/>
      <selection pane="bottomRight"/>
    </sheetView>
  </sheetViews>
  <sheetFormatPr baseColWidth="10" defaultColWidth="12.7109375" defaultRowHeight="12.75"/>
  <cols>
    <col min="1" max="1" width="24" style="87" customWidth="1"/>
    <col min="2" max="2" width="10.7109375" style="87" customWidth="1"/>
    <col min="3" max="4" width="10.5703125" style="88" customWidth="1"/>
    <col min="5" max="5" width="10.5703125" style="89" customWidth="1"/>
    <col min="6" max="11" width="10.5703125" style="88" customWidth="1"/>
    <col min="12" max="16384" width="12.7109375" style="75"/>
  </cols>
  <sheetData>
    <row r="1" spans="1:11">
      <c r="A1" s="569" t="s">
        <v>421</v>
      </c>
      <c r="B1" s="612"/>
    </row>
    <row r="3" spans="1:11" ht="15.75">
      <c r="A3" s="90" t="s">
        <v>74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ht="15" customHeight="1">
      <c r="A4" s="50" t="s">
        <v>75</v>
      </c>
      <c r="B4" s="50"/>
      <c r="C4" s="50"/>
      <c r="D4" s="50"/>
      <c r="E4" s="50"/>
      <c r="F4" s="50"/>
      <c r="G4" s="91"/>
      <c r="H4" s="91"/>
      <c r="I4" s="91"/>
      <c r="J4" s="91"/>
      <c r="K4" s="91"/>
    </row>
    <row r="5" spans="1:11" ht="12.75" customHeight="1">
      <c r="A5" s="50"/>
      <c r="B5" s="50"/>
      <c r="C5" s="50"/>
      <c r="D5" s="50"/>
      <c r="E5" s="50"/>
      <c r="F5" s="50"/>
      <c r="G5" s="91"/>
      <c r="H5" s="91"/>
      <c r="I5" s="91"/>
      <c r="J5" s="91"/>
      <c r="K5" s="91"/>
    </row>
    <row r="6" spans="1:11">
      <c r="A6" s="47"/>
      <c r="B6" s="92"/>
      <c r="C6" s="77" t="s">
        <v>22</v>
      </c>
      <c r="D6" s="78"/>
      <c r="E6" s="78"/>
      <c r="F6" s="78"/>
      <c r="G6" s="79"/>
      <c r="H6" s="80" t="s">
        <v>38</v>
      </c>
      <c r="I6" s="80" t="s">
        <v>18</v>
      </c>
      <c r="J6" s="80" t="s">
        <v>39</v>
      </c>
      <c r="K6" s="80" t="s">
        <v>40</v>
      </c>
    </row>
    <row r="7" spans="1:11" ht="65.25" customHeight="1">
      <c r="A7" s="47"/>
      <c r="B7" s="92"/>
      <c r="C7" s="77"/>
      <c r="D7" s="78"/>
      <c r="E7" s="78"/>
      <c r="F7" s="78"/>
      <c r="G7" s="79"/>
      <c r="H7" s="33" t="s">
        <v>34</v>
      </c>
      <c r="I7" s="33" t="s">
        <v>31</v>
      </c>
      <c r="J7" s="33" t="s">
        <v>32</v>
      </c>
      <c r="K7" s="33" t="s">
        <v>28</v>
      </c>
    </row>
    <row r="8" spans="1:11" ht="12.75" customHeight="1">
      <c r="A8" s="93" t="s">
        <v>17</v>
      </c>
      <c r="B8" s="94" t="s">
        <v>19</v>
      </c>
      <c r="C8" s="82" t="s">
        <v>69</v>
      </c>
      <c r="D8" s="82" t="s">
        <v>70</v>
      </c>
      <c r="E8" s="82" t="s">
        <v>71</v>
      </c>
      <c r="F8" s="82" t="s">
        <v>72</v>
      </c>
      <c r="G8" s="82" t="s">
        <v>73</v>
      </c>
      <c r="H8" s="83" t="s">
        <v>69</v>
      </c>
      <c r="I8" s="83"/>
      <c r="J8" s="83"/>
      <c r="K8" s="83"/>
    </row>
    <row r="9" spans="1:11" ht="15" customHeight="1">
      <c r="A9" s="667" t="s">
        <v>2</v>
      </c>
      <c r="B9" s="674" t="s">
        <v>76</v>
      </c>
      <c r="C9" s="668">
        <v>36.975200107421443</v>
      </c>
      <c r="D9" s="234">
        <v>36.849289694939273</v>
      </c>
      <c r="E9" s="234">
        <v>35.815695732950317</v>
      </c>
      <c r="F9" s="234">
        <v>37.655986682442659</v>
      </c>
      <c r="G9" s="234">
        <v>37.348725803115748</v>
      </c>
      <c r="H9" s="668">
        <v>0.72562784401100466</v>
      </c>
      <c r="I9" s="668">
        <v>23.210961518534035</v>
      </c>
      <c r="J9" s="668">
        <v>10.895546308337524</v>
      </c>
      <c r="K9" s="668">
        <v>2.143064436538884</v>
      </c>
    </row>
    <row r="10" spans="1:11" ht="15" customHeight="1">
      <c r="A10" s="667"/>
      <c r="B10" s="674" t="s">
        <v>77</v>
      </c>
      <c r="C10" s="668">
        <v>26.171222739301342</v>
      </c>
      <c r="D10" s="234">
        <v>35.491949858789759</v>
      </c>
      <c r="E10" s="234">
        <v>28.655936972425433</v>
      </c>
      <c r="F10" s="234">
        <v>22.669492763873965</v>
      </c>
      <c r="G10" s="234">
        <v>19.163843452729989</v>
      </c>
      <c r="H10" s="668">
        <v>0.64625634075495075</v>
      </c>
      <c r="I10" s="668">
        <v>12.915742548773537</v>
      </c>
      <c r="J10" s="668">
        <v>11.430886408556274</v>
      </c>
      <c r="K10" s="668">
        <v>1.1783374412165819</v>
      </c>
    </row>
    <row r="11" spans="1:11" ht="15" customHeight="1">
      <c r="A11" s="669" t="s">
        <v>1</v>
      </c>
      <c r="B11" s="675" t="s">
        <v>76</v>
      </c>
      <c r="C11" s="676">
        <v>35.044893819434073</v>
      </c>
      <c r="D11" s="408">
        <v>35.554985542393439</v>
      </c>
      <c r="E11" s="408">
        <v>36.421745195610988</v>
      </c>
      <c r="F11" s="408">
        <v>34.081138888515227</v>
      </c>
      <c r="G11" s="408">
        <v>34.384824872841548</v>
      </c>
      <c r="H11" s="676">
        <v>0.85575684330293622</v>
      </c>
      <c r="I11" s="676">
        <v>19.917939893723961</v>
      </c>
      <c r="J11" s="676">
        <v>12.197090269486468</v>
      </c>
      <c r="K11" s="676">
        <v>2.0741068129207041</v>
      </c>
    </row>
    <row r="12" spans="1:11" ht="15" customHeight="1">
      <c r="A12" s="669"/>
      <c r="B12" s="675" t="s">
        <v>77</v>
      </c>
      <c r="C12" s="676">
        <v>25.140378012196752</v>
      </c>
      <c r="D12" s="408">
        <v>34.023803369887631</v>
      </c>
      <c r="E12" s="408">
        <v>29.405174233501246</v>
      </c>
      <c r="F12" s="408">
        <v>21.256386513847833</v>
      </c>
      <c r="G12" s="408">
        <v>17.539276643183051</v>
      </c>
      <c r="H12" s="676">
        <v>0.67280246902700891</v>
      </c>
      <c r="I12" s="676">
        <v>11.168583524526392</v>
      </c>
      <c r="J12" s="676">
        <v>12.061237873537127</v>
      </c>
      <c r="K12" s="676">
        <v>1.2377541451062202</v>
      </c>
    </row>
    <row r="13" spans="1:11" ht="15" customHeight="1">
      <c r="A13" s="667" t="s">
        <v>3</v>
      </c>
      <c r="B13" s="674" t="s">
        <v>76</v>
      </c>
      <c r="C13" s="668">
        <v>38.319075670184979</v>
      </c>
      <c r="D13" s="234">
        <v>40.008020273093663</v>
      </c>
      <c r="E13" s="234">
        <v>41.669717619548145</v>
      </c>
      <c r="F13" s="234">
        <v>36.079618073829046</v>
      </c>
      <c r="G13" s="234">
        <v>34.682419895982548</v>
      </c>
      <c r="H13" s="668" t="s">
        <v>35</v>
      </c>
      <c r="I13" s="668">
        <v>14.545646151699456</v>
      </c>
      <c r="J13" s="668">
        <v>20.861919403139453</v>
      </c>
      <c r="K13" s="668">
        <v>2.6764465096128234</v>
      </c>
    </row>
    <row r="14" spans="1:11" ht="15" customHeight="1">
      <c r="A14" s="667"/>
      <c r="B14" s="674" t="s">
        <v>77</v>
      </c>
      <c r="C14" s="668">
        <v>39.820012735039988</v>
      </c>
      <c r="D14" s="234">
        <v>44.748120103065681</v>
      </c>
      <c r="E14" s="234">
        <v>43.119235114581059</v>
      </c>
      <c r="F14" s="234">
        <v>35.280866869815853</v>
      </c>
      <c r="G14" s="234">
        <v>34.889566090022747</v>
      </c>
      <c r="H14" s="668" t="s">
        <v>35</v>
      </c>
      <c r="I14" s="668">
        <v>14.720477573750607</v>
      </c>
      <c r="J14" s="668">
        <v>22.883092137916776</v>
      </c>
      <c r="K14" s="668">
        <v>2.0409217984684798</v>
      </c>
    </row>
    <row r="15" spans="1:11" ht="15" customHeight="1">
      <c r="A15" s="669" t="s">
        <v>4</v>
      </c>
      <c r="B15" s="675" t="s">
        <v>76</v>
      </c>
      <c r="C15" s="676">
        <v>25.780652913520047</v>
      </c>
      <c r="D15" s="408">
        <v>17.385715433437774</v>
      </c>
      <c r="E15" s="408">
        <v>24.182136829806566</v>
      </c>
      <c r="F15" s="408">
        <v>26.74559721334408</v>
      </c>
      <c r="G15" s="408">
        <v>31.465822687836358</v>
      </c>
      <c r="H15" s="676" t="s">
        <v>35</v>
      </c>
      <c r="I15" s="676">
        <v>16.415332918829424</v>
      </c>
      <c r="J15" s="676">
        <v>7.8042237482796928</v>
      </c>
      <c r="K15" s="676">
        <v>0.8773045136681501</v>
      </c>
    </row>
    <row r="16" spans="1:11" ht="15" customHeight="1">
      <c r="A16" s="669"/>
      <c r="B16" s="675" t="s">
        <v>77</v>
      </c>
      <c r="C16" s="676">
        <v>28.751341578488638</v>
      </c>
      <c r="D16" s="408">
        <v>24.745235199468183</v>
      </c>
      <c r="E16" s="408">
        <v>25.105127047917875</v>
      </c>
      <c r="F16" s="408">
        <v>28.977602253583367</v>
      </c>
      <c r="G16" s="408">
        <v>33.58318571547084</v>
      </c>
      <c r="H16" s="676" t="s">
        <v>35</v>
      </c>
      <c r="I16" s="676">
        <v>17.401263424788766</v>
      </c>
      <c r="J16" s="676">
        <v>9.9944536083959381</v>
      </c>
      <c r="K16" s="676">
        <v>0.75949549445720987</v>
      </c>
    </row>
    <row r="17" spans="1:11" ht="15" customHeight="1">
      <c r="A17" s="667" t="s">
        <v>5</v>
      </c>
      <c r="B17" s="674" t="s">
        <v>76</v>
      </c>
      <c r="C17" s="668">
        <v>28.564525236730088</v>
      </c>
      <c r="D17" s="234">
        <v>26.734081213461845</v>
      </c>
      <c r="E17" s="234">
        <v>25.636161621636276</v>
      </c>
      <c r="F17" s="234">
        <v>30.665234130181751</v>
      </c>
      <c r="G17" s="234">
        <v>30.609343595274279</v>
      </c>
      <c r="H17" s="668" t="s">
        <v>35</v>
      </c>
      <c r="I17" s="668">
        <v>14.536638867170534</v>
      </c>
      <c r="J17" s="668">
        <v>11.619863608722092</v>
      </c>
      <c r="K17" s="668" t="s">
        <v>35</v>
      </c>
    </row>
    <row r="18" spans="1:11" ht="15" customHeight="1">
      <c r="A18" s="667"/>
      <c r="B18" s="674" t="s">
        <v>77</v>
      </c>
      <c r="C18" s="668">
        <v>26.578843862759289</v>
      </c>
      <c r="D18" s="234">
        <v>30.044452192103201</v>
      </c>
      <c r="E18" s="234">
        <v>28.852486233708742</v>
      </c>
      <c r="F18" s="234">
        <v>25.77522853557986</v>
      </c>
      <c r="G18" s="234">
        <v>21.927894968393264</v>
      </c>
      <c r="H18" s="668" t="s">
        <v>35</v>
      </c>
      <c r="I18" s="668">
        <v>10.957709386703451</v>
      </c>
      <c r="J18" s="668">
        <v>13.493778109662596</v>
      </c>
      <c r="K18" s="668" t="s">
        <v>35</v>
      </c>
    </row>
    <row r="19" spans="1:11" ht="15" customHeight="1">
      <c r="A19" s="669" t="s">
        <v>6</v>
      </c>
      <c r="B19" s="675" t="s">
        <v>76</v>
      </c>
      <c r="C19" s="676">
        <v>36.678545889587525</v>
      </c>
      <c r="D19" s="408">
        <v>37.233611538773197</v>
      </c>
      <c r="E19" s="408">
        <v>40.210622286093979</v>
      </c>
      <c r="F19" s="408">
        <v>35.459930013767782</v>
      </c>
      <c r="G19" s="408">
        <v>32.840504119608923</v>
      </c>
      <c r="H19" s="676" t="s">
        <v>35</v>
      </c>
      <c r="I19" s="676">
        <v>14.780766960042554</v>
      </c>
      <c r="J19" s="676">
        <v>19.172442281200492</v>
      </c>
      <c r="K19" s="676">
        <v>2.5425693804423433</v>
      </c>
    </row>
    <row r="20" spans="1:11" ht="15" customHeight="1">
      <c r="A20" s="669"/>
      <c r="B20" s="675" t="s">
        <v>77</v>
      </c>
      <c r="C20" s="676">
        <v>36.066587228996973</v>
      </c>
      <c r="D20" s="408">
        <v>42.133706563448001</v>
      </c>
      <c r="E20" s="408">
        <v>40.32043554345713</v>
      </c>
      <c r="F20" s="408">
        <v>32.568091092550858</v>
      </c>
      <c r="G20" s="408">
        <v>26.198092739290583</v>
      </c>
      <c r="H20" s="676" t="s">
        <v>35</v>
      </c>
      <c r="I20" s="676">
        <v>13.049099890594441</v>
      </c>
      <c r="J20" s="676">
        <v>20.458450263372931</v>
      </c>
      <c r="K20" s="676">
        <v>2.2559778146580056</v>
      </c>
    </row>
    <row r="21" spans="1:11" ht="15" customHeight="1">
      <c r="A21" s="667" t="s">
        <v>7</v>
      </c>
      <c r="B21" s="674" t="s">
        <v>76</v>
      </c>
      <c r="C21" s="668">
        <v>34.636538046588434</v>
      </c>
      <c r="D21" s="234">
        <v>31.363097963490137</v>
      </c>
      <c r="E21" s="234">
        <v>35.292729907629926</v>
      </c>
      <c r="F21" s="234">
        <v>36.7585041334832</v>
      </c>
      <c r="G21" s="234">
        <v>34.630902803643991</v>
      </c>
      <c r="H21" s="668">
        <v>0.51861989061195402</v>
      </c>
      <c r="I21" s="668">
        <v>19.580905875620356</v>
      </c>
      <c r="J21" s="668">
        <v>12.534946009587875</v>
      </c>
      <c r="K21" s="668">
        <v>2.0020662707682497</v>
      </c>
    </row>
    <row r="22" spans="1:11" ht="15" customHeight="1">
      <c r="A22" s="667"/>
      <c r="B22" s="674" t="s">
        <v>77</v>
      </c>
      <c r="C22" s="668">
        <v>26.733045474472167</v>
      </c>
      <c r="D22" s="234">
        <v>35.32179744303312</v>
      </c>
      <c r="E22" s="234">
        <v>30.228567312095745</v>
      </c>
      <c r="F22" s="234">
        <v>22.928644979826352</v>
      </c>
      <c r="G22" s="234">
        <v>20.180038454815595</v>
      </c>
      <c r="H22" s="668">
        <v>0.47869105924833022</v>
      </c>
      <c r="I22" s="668">
        <v>11.796340641365882</v>
      </c>
      <c r="J22" s="668">
        <v>13.372356121636081</v>
      </c>
      <c r="K22" s="668">
        <v>1.0856576522218713</v>
      </c>
    </row>
    <row r="23" spans="1:11" ht="15" customHeight="1">
      <c r="A23" s="669" t="s">
        <v>8</v>
      </c>
      <c r="B23" s="675" t="s">
        <v>76</v>
      </c>
      <c r="C23" s="676">
        <v>24.342241023524558</v>
      </c>
      <c r="D23" s="408">
        <v>18.29267147030917</v>
      </c>
      <c r="E23" s="408">
        <v>19.893810340801803</v>
      </c>
      <c r="F23" s="408">
        <v>26.098756716476451</v>
      </c>
      <c r="G23" s="408">
        <v>30.80561224874041</v>
      </c>
      <c r="H23" s="676" t="s">
        <v>35</v>
      </c>
      <c r="I23" s="676">
        <v>15.524401568303755</v>
      </c>
      <c r="J23" s="676">
        <v>7.2604983491539405</v>
      </c>
      <c r="K23" s="676" t="s">
        <v>35</v>
      </c>
    </row>
    <row r="24" spans="1:11" ht="15" customHeight="1">
      <c r="A24" s="669"/>
      <c r="B24" s="675" t="s">
        <v>77</v>
      </c>
      <c r="C24" s="676">
        <v>27.15553796573754</v>
      </c>
      <c r="D24" s="408">
        <v>23.777252023172512</v>
      </c>
      <c r="E24" s="408">
        <v>22.458987553327177</v>
      </c>
      <c r="F24" s="408">
        <v>29.241588107614554</v>
      </c>
      <c r="G24" s="408">
        <v>30.630067244449027</v>
      </c>
      <c r="H24" s="676" t="s">
        <v>35</v>
      </c>
      <c r="I24" s="676">
        <v>16.538926895459941</v>
      </c>
      <c r="J24" s="676">
        <v>9.4408322496749015</v>
      </c>
      <c r="K24" s="676" t="s">
        <v>35</v>
      </c>
    </row>
    <row r="25" spans="1:11" ht="15" customHeight="1">
      <c r="A25" s="667" t="s">
        <v>9</v>
      </c>
      <c r="B25" s="674" t="s">
        <v>76</v>
      </c>
      <c r="C25" s="668">
        <v>26.43279634149555</v>
      </c>
      <c r="D25" s="234">
        <v>23.659133513851284</v>
      </c>
      <c r="E25" s="234">
        <v>26.46781335480765</v>
      </c>
      <c r="F25" s="234">
        <v>27.955373990144171</v>
      </c>
      <c r="G25" s="234">
        <v>27.113736306054864</v>
      </c>
      <c r="H25" s="668">
        <v>0.74975113865911225</v>
      </c>
      <c r="I25" s="668">
        <v>16.144986409142376</v>
      </c>
      <c r="J25" s="668">
        <v>8.2257631246905127</v>
      </c>
      <c r="K25" s="668">
        <v>1.3122956690035514</v>
      </c>
    </row>
    <row r="26" spans="1:11" ht="15" customHeight="1">
      <c r="A26" s="667"/>
      <c r="B26" s="674" t="s">
        <v>77</v>
      </c>
      <c r="C26" s="668">
        <v>19.48451389256018</v>
      </c>
      <c r="D26" s="234">
        <v>24.597188586339708</v>
      </c>
      <c r="E26" s="234">
        <v>22.204587804407893</v>
      </c>
      <c r="F26" s="234">
        <v>17.657215308700671</v>
      </c>
      <c r="G26" s="234">
        <v>15.177932565237073</v>
      </c>
      <c r="H26" s="668">
        <v>0.43015391702980926</v>
      </c>
      <c r="I26" s="668">
        <v>8.741097659524657</v>
      </c>
      <c r="J26" s="668">
        <v>9.5938059346419049</v>
      </c>
      <c r="K26" s="668">
        <v>0.71945638136380463</v>
      </c>
    </row>
    <row r="27" spans="1:11" ht="15" customHeight="1">
      <c r="A27" s="669" t="s">
        <v>10</v>
      </c>
      <c r="B27" s="675" t="s">
        <v>76</v>
      </c>
      <c r="C27" s="676">
        <v>29.406172053537926</v>
      </c>
      <c r="D27" s="408">
        <v>26.774221185570891</v>
      </c>
      <c r="E27" s="408">
        <v>29.49756148330469</v>
      </c>
      <c r="F27" s="408">
        <v>30.565591061587373</v>
      </c>
      <c r="G27" s="408">
        <v>30.437318523590346</v>
      </c>
      <c r="H27" s="676">
        <v>0.46896197877489582</v>
      </c>
      <c r="I27" s="676">
        <v>16.89340914478932</v>
      </c>
      <c r="J27" s="676">
        <v>10.386810134430847</v>
      </c>
      <c r="K27" s="676">
        <v>1.6569907955428631</v>
      </c>
    </row>
    <row r="28" spans="1:11" ht="15" customHeight="1">
      <c r="A28" s="669"/>
      <c r="B28" s="675" t="s">
        <v>77</v>
      </c>
      <c r="C28" s="676">
        <v>22.623763636271086</v>
      </c>
      <c r="D28" s="408">
        <v>29.234970190688571</v>
      </c>
      <c r="E28" s="408">
        <v>26.059569732185878</v>
      </c>
      <c r="F28" s="408">
        <v>19.388133941988102</v>
      </c>
      <c r="G28" s="408">
        <v>17.654196836684612</v>
      </c>
      <c r="H28" s="676">
        <v>0.39879252505815943</v>
      </c>
      <c r="I28" s="676">
        <v>10.078669130485689</v>
      </c>
      <c r="J28" s="676">
        <v>11.241591708536317</v>
      </c>
      <c r="K28" s="676">
        <v>0.90471027219091538</v>
      </c>
    </row>
    <row r="29" spans="1:11" ht="15" customHeight="1">
      <c r="A29" s="667" t="s">
        <v>11</v>
      </c>
      <c r="B29" s="674" t="s">
        <v>76</v>
      </c>
      <c r="C29" s="668">
        <v>29.87867560351641</v>
      </c>
      <c r="D29" s="234">
        <v>26.256317911150223</v>
      </c>
      <c r="E29" s="234">
        <v>29.964848747603806</v>
      </c>
      <c r="F29" s="234">
        <v>31.302502247438518</v>
      </c>
      <c r="G29" s="234">
        <v>31.187320977538825</v>
      </c>
      <c r="H29" s="668">
        <v>0.66603294968251125</v>
      </c>
      <c r="I29" s="668">
        <v>19.457001762525358</v>
      </c>
      <c r="J29" s="668">
        <v>8.21176589198366</v>
      </c>
      <c r="K29" s="668">
        <v>1.5438749993248755</v>
      </c>
    </row>
    <row r="30" spans="1:11" ht="15" customHeight="1">
      <c r="A30" s="667"/>
      <c r="B30" s="674" t="s">
        <v>77</v>
      </c>
      <c r="C30" s="668">
        <v>21.746355677201713</v>
      </c>
      <c r="D30" s="234">
        <v>27.948483540296436</v>
      </c>
      <c r="E30" s="234">
        <v>26.638927924419686</v>
      </c>
      <c r="F30" s="234">
        <v>18.703824408141358</v>
      </c>
      <c r="G30" s="234">
        <v>16.291622059348324</v>
      </c>
      <c r="H30" s="668">
        <v>0.66118654562894308</v>
      </c>
      <c r="I30" s="668">
        <v>10.109363681611432</v>
      </c>
      <c r="J30" s="668">
        <v>10.092228859573336</v>
      </c>
      <c r="K30" s="668">
        <v>0.88357659038799941</v>
      </c>
    </row>
    <row r="31" spans="1:11" ht="15" customHeight="1">
      <c r="A31" s="669" t="s">
        <v>12</v>
      </c>
      <c r="B31" s="675" t="s">
        <v>76</v>
      </c>
      <c r="C31" s="676">
        <v>27.881614833102109</v>
      </c>
      <c r="D31" s="408">
        <v>28.225752731148411</v>
      </c>
      <c r="E31" s="408">
        <v>25.802208388913588</v>
      </c>
      <c r="F31" s="408">
        <v>29.540265423583701</v>
      </c>
      <c r="G31" s="408">
        <v>27.255499065518272</v>
      </c>
      <c r="H31" s="676" t="s">
        <v>35</v>
      </c>
      <c r="I31" s="676">
        <v>16.593659081888656</v>
      </c>
      <c r="J31" s="676">
        <v>9.5856591984094912</v>
      </c>
      <c r="K31" s="676" t="s">
        <v>35</v>
      </c>
    </row>
    <row r="32" spans="1:11" ht="15" customHeight="1">
      <c r="A32" s="669"/>
      <c r="B32" s="675" t="s">
        <v>77</v>
      </c>
      <c r="C32" s="676">
        <v>18.001856776680071</v>
      </c>
      <c r="D32" s="408">
        <v>25.821296672274102</v>
      </c>
      <c r="E32" s="408">
        <v>18.029085945293218</v>
      </c>
      <c r="F32" s="408">
        <v>17.099599228143092</v>
      </c>
      <c r="G32" s="408">
        <v>13.873219355558586</v>
      </c>
      <c r="H32" s="676" t="s">
        <v>35</v>
      </c>
      <c r="I32" s="676">
        <v>6.8523196762846714</v>
      </c>
      <c r="J32" s="676">
        <v>9.7983806836045151</v>
      </c>
      <c r="K32" s="676" t="s">
        <v>35</v>
      </c>
    </row>
    <row r="33" spans="1:11" ht="15" customHeight="1">
      <c r="A33" s="667" t="s">
        <v>13</v>
      </c>
      <c r="B33" s="674" t="s">
        <v>76</v>
      </c>
      <c r="C33" s="668">
        <v>28.269376686151077</v>
      </c>
      <c r="D33" s="234">
        <v>25.053689256841615</v>
      </c>
      <c r="E33" s="234">
        <v>31.416030776050402</v>
      </c>
      <c r="F33" s="234">
        <v>26.557023456457262</v>
      </c>
      <c r="G33" s="234">
        <v>30.390220591429657</v>
      </c>
      <c r="H33" s="668">
        <v>0.48538317783273388</v>
      </c>
      <c r="I33" s="668">
        <v>16.754809043390289</v>
      </c>
      <c r="J33" s="668">
        <v>9.8642472740557547</v>
      </c>
      <c r="K33" s="668">
        <v>1.1649371908723021</v>
      </c>
    </row>
    <row r="34" spans="1:11" ht="15" customHeight="1">
      <c r="A34" s="667"/>
      <c r="B34" s="674" t="s">
        <v>77</v>
      </c>
      <c r="C34" s="668">
        <v>29.131087204554913</v>
      </c>
      <c r="D34" s="234">
        <v>30.986784452574533</v>
      </c>
      <c r="E34" s="234">
        <v>29.665609570069446</v>
      </c>
      <c r="F34" s="234">
        <v>26.36963413589239</v>
      </c>
      <c r="G34" s="234">
        <v>29.82371400044088</v>
      </c>
      <c r="H34" s="668">
        <v>0.6201554698528069</v>
      </c>
      <c r="I34" s="668">
        <v>16.78090095400691</v>
      </c>
      <c r="J34" s="668">
        <v>11.022380651816672</v>
      </c>
      <c r="K34" s="668">
        <v>0.70765012887852052</v>
      </c>
    </row>
    <row r="35" spans="1:11" ht="15" customHeight="1">
      <c r="A35" s="669" t="s">
        <v>14</v>
      </c>
      <c r="B35" s="675" t="s">
        <v>76</v>
      </c>
      <c r="C35" s="676">
        <v>21.426938136997791</v>
      </c>
      <c r="D35" s="408">
        <v>17.514686272389806</v>
      </c>
      <c r="E35" s="408">
        <v>18.964661280859325</v>
      </c>
      <c r="F35" s="408">
        <v>22.345489422399055</v>
      </c>
      <c r="G35" s="408">
        <v>25.338637870607172</v>
      </c>
      <c r="H35" s="676" t="s">
        <v>35</v>
      </c>
      <c r="I35" s="676">
        <v>13.682905790165059</v>
      </c>
      <c r="J35" s="676">
        <v>6.3873640453726139</v>
      </c>
      <c r="K35" s="676" t="s">
        <v>35</v>
      </c>
    </row>
    <row r="36" spans="1:11" ht="15" customHeight="1">
      <c r="A36" s="669"/>
      <c r="B36" s="675" t="s">
        <v>77</v>
      </c>
      <c r="C36" s="676">
        <v>24.367140674579854</v>
      </c>
      <c r="D36" s="408">
        <v>19.721914543684761</v>
      </c>
      <c r="E36" s="408">
        <v>18.68452288795995</v>
      </c>
      <c r="F36" s="408">
        <v>28.206580534802978</v>
      </c>
      <c r="G36" s="408">
        <v>27.287974080426906</v>
      </c>
      <c r="H36" s="676" t="s">
        <v>35</v>
      </c>
      <c r="I36" s="676">
        <v>15.781273609455534</v>
      </c>
      <c r="J36" s="676">
        <v>7.5949834628880328</v>
      </c>
      <c r="K36" s="676" t="s">
        <v>35</v>
      </c>
    </row>
    <row r="37" spans="1:11" ht="15" customHeight="1">
      <c r="A37" s="667" t="s">
        <v>15</v>
      </c>
      <c r="B37" s="674" t="s">
        <v>76</v>
      </c>
      <c r="C37" s="668">
        <v>27.844419967585253</v>
      </c>
      <c r="D37" s="234">
        <v>23.235581507599214</v>
      </c>
      <c r="E37" s="234">
        <v>28.259164809108928</v>
      </c>
      <c r="F37" s="234">
        <v>29.090978106376603</v>
      </c>
      <c r="G37" s="234">
        <v>30.202016235350875</v>
      </c>
      <c r="H37" s="668" t="s">
        <v>35</v>
      </c>
      <c r="I37" s="668">
        <v>15.79569347061193</v>
      </c>
      <c r="J37" s="668">
        <v>10.143323460801854</v>
      </c>
      <c r="K37" s="668">
        <v>1.3483834789230593</v>
      </c>
    </row>
    <row r="38" spans="1:11" ht="15" customHeight="1">
      <c r="A38" s="667"/>
      <c r="B38" s="674" t="s">
        <v>77</v>
      </c>
      <c r="C38" s="668">
        <v>20.352257733567079</v>
      </c>
      <c r="D38" s="234">
        <v>22.50577479910206</v>
      </c>
      <c r="E38" s="234">
        <v>22.978745541881743</v>
      </c>
      <c r="F38" s="234">
        <v>18.763092185745649</v>
      </c>
      <c r="G38" s="234">
        <v>18.226510717165265</v>
      </c>
      <c r="H38" s="668" t="s">
        <v>35</v>
      </c>
      <c r="I38" s="668">
        <v>8.6959165919685653</v>
      </c>
      <c r="J38" s="668">
        <v>10.339803643151967</v>
      </c>
      <c r="K38" s="668">
        <v>0.80581402420482873</v>
      </c>
    </row>
    <row r="39" spans="1:11" ht="15" customHeight="1">
      <c r="A39" s="669" t="s">
        <v>16</v>
      </c>
      <c r="B39" s="675" t="s">
        <v>76</v>
      </c>
      <c r="C39" s="676">
        <v>25.703179847867109</v>
      </c>
      <c r="D39" s="408">
        <v>21.208122673481856</v>
      </c>
      <c r="E39" s="408">
        <v>25.248778453104514</v>
      </c>
      <c r="F39" s="408">
        <v>25.881261595547311</v>
      </c>
      <c r="G39" s="408">
        <v>29.884218599242974</v>
      </c>
      <c r="H39" s="676" t="s">
        <v>35</v>
      </c>
      <c r="I39" s="676">
        <v>16.151881694458933</v>
      </c>
      <c r="J39" s="676">
        <v>8.2046773455967124</v>
      </c>
      <c r="K39" s="676">
        <v>0.88658306442782675</v>
      </c>
    </row>
    <row r="40" spans="1:11" ht="15" customHeight="1">
      <c r="A40" s="669"/>
      <c r="B40" s="675" t="s">
        <v>77</v>
      </c>
      <c r="C40" s="676">
        <v>28.116302788293666</v>
      </c>
      <c r="D40" s="408">
        <v>26.643479375866519</v>
      </c>
      <c r="E40" s="408">
        <v>21.363966058148581</v>
      </c>
      <c r="F40" s="408">
        <v>29.460659299140453</v>
      </c>
      <c r="G40" s="408">
        <v>32.40584862790341</v>
      </c>
      <c r="H40" s="676" t="s">
        <v>35</v>
      </c>
      <c r="I40" s="676">
        <v>18.039896973154249</v>
      </c>
      <c r="J40" s="676">
        <v>8.8737921139518416</v>
      </c>
      <c r="K40" s="676" t="s">
        <v>35</v>
      </c>
    </row>
    <row r="41" spans="1:11" ht="15" customHeight="1">
      <c r="A41" s="671" t="s">
        <v>0</v>
      </c>
      <c r="B41" s="677" t="s">
        <v>76</v>
      </c>
      <c r="C41" s="672">
        <v>31.311707726841764</v>
      </c>
      <c r="D41" s="238">
        <v>29.612127493634606</v>
      </c>
      <c r="E41" s="238">
        <v>31.761789146052973</v>
      </c>
      <c r="F41" s="238">
        <v>31.807154841647783</v>
      </c>
      <c r="G41" s="238">
        <v>31.963628887278645</v>
      </c>
      <c r="H41" s="672">
        <v>0.59923557360540369</v>
      </c>
      <c r="I41" s="672">
        <v>18.084419694794942</v>
      </c>
      <c r="J41" s="672">
        <v>10.906890395586855</v>
      </c>
      <c r="K41" s="672">
        <v>1.7211620628545663</v>
      </c>
    </row>
    <row r="42" spans="1:11" ht="15" customHeight="1" thickBot="1">
      <c r="A42" s="671"/>
      <c r="B42" s="452" t="s">
        <v>77</v>
      </c>
      <c r="C42" s="672">
        <v>25.228305812541919</v>
      </c>
      <c r="D42" s="238">
        <v>31.502022258574492</v>
      </c>
      <c r="E42" s="238">
        <v>27.734063239156619</v>
      </c>
      <c r="F42" s="238">
        <v>22.377688473277153</v>
      </c>
      <c r="G42" s="238">
        <v>20.778544523799205</v>
      </c>
      <c r="H42" s="672">
        <v>0.50848618139345159</v>
      </c>
      <c r="I42" s="672">
        <v>11.862262893979771</v>
      </c>
      <c r="J42" s="672">
        <v>11.81457461146495</v>
      </c>
      <c r="K42" s="672">
        <v>1.0429821257037433</v>
      </c>
    </row>
    <row r="43" spans="1:11" ht="15" customHeight="1">
      <c r="A43" s="678" t="s">
        <v>26</v>
      </c>
      <c r="B43" s="679" t="s">
        <v>76</v>
      </c>
      <c r="C43" s="680">
        <v>32.748967999999998</v>
      </c>
      <c r="D43" s="681">
        <v>37.285364000000001</v>
      </c>
      <c r="E43" s="681">
        <v>36.437800000000003</v>
      </c>
      <c r="F43" s="681">
        <v>30.106849</v>
      </c>
      <c r="G43" s="681">
        <v>26.407568999999999</v>
      </c>
      <c r="H43" s="680">
        <v>6.9473411</v>
      </c>
      <c r="I43" s="680">
        <v>15.024523</v>
      </c>
      <c r="J43" s="680">
        <v>10.960932</v>
      </c>
      <c r="K43" s="682">
        <v>1.1706730000000001</v>
      </c>
    </row>
    <row r="44" spans="1:11" ht="15" customHeight="1">
      <c r="A44" s="671"/>
      <c r="B44" s="452" t="s">
        <v>77</v>
      </c>
      <c r="C44" s="673">
        <v>38.211627999999997</v>
      </c>
      <c r="D44" s="658">
        <v>48.755482999999998</v>
      </c>
      <c r="E44" s="658">
        <v>44.262931999999999</v>
      </c>
      <c r="F44" s="658">
        <v>33.376294000000001</v>
      </c>
      <c r="G44" s="658">
        <v>25.974188999999999</v>
      </c>
      <c r="H44" s="673">
        <v>8.3009520999999999</v>
      </c>
      <c r="I44" s="673">
        <v>17.602491000000001</v>
      </c>
      <c r="J44" s="673">
        <v>12.729753000000001</v>
      </c>
      <c r="K44" s="672">
        <v>0.88085553000000005</v>
      </c>
    </row>
    <row r="45" spans="1:11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</row>
    <row r="46" spans="1:11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</row>
    <row r="47" spans="1:11" s="629" customFormat="1" ht="12.75" customHeight="1">
      <c r="A47" s="614" t="s">
        <v>527</v>
      </c>
      <c r="B47" s="630"/>
      <c r="C47" s="628"/>
      <c r="D47" s="628"/>
      <c r="E47" s="628"/>
      <c r="F47" s="628"/>
      <c r="G47" s="628"/>
      <c r="H47" s="628"/>
      <c r="I47" s="628"/>
      <c r="J47" s="628"/>
      <c r="K47" s="628"/>
    </row>
  </sheetData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horizontalDpi="1200" verticalDpi="1200" r:id="rId1"/>
  <headerFooter alignWithMargins="0">
    <oddHeader>&amp;C-9-</oddHeader>
    <oddFooter>&amp;CStatistische Ämter des Bundes und der Länder, Internationale Bildungsindikatoren, 2017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stopIfTrue="1" id="{A896EA7C-CC22-42D4-8CA6-07BFC818EEBA}">
            <xm:f>'[A1-4_Tab_Bevölkerung_Abschluss_Tertiärbereich.xlsx]Tab_A1-4a'!#REF!=1</xm:f>
            <x14:dxf>
              <fill>
                <patternFill>
                  <bgColor indexed="11"/>
                </patternFill>
              </fill>
            </x14:dxf>
          </x14:cfRule>
          <xm:sqref>C43:G44</xm:sqref>
        </x14:conditionalFormatting>
        <x14:conditionalFormatting xmlns:xm="http://schemas.microsoft.com/office/excel/2006/main">
          <x14:cfRule type="expression" priority="10" stopIfTrue="1" id="{77C8A91C-4CA2-4F3C-88AB-AA264A05DDEC}">
            <xm:f>'[A1-4_Tab_Bevölkerung_Abschluss_Tertiärbereich.xlsx]Tab_A1-4a'!#REF!=1</xm:f>
            <x14:dxf>
              <fill>
                <patternFill>
                  <bgColor indexed="11"/>
                </patternFill>
              </fill>
            </x14:dxf>
          </x14:cfRule>
          <xm:sqref>C43:G44</xm:sqref>
        </x14:conditionalFormatting>
        <x14:conditionalFormatting xmlns:xm="http://schemas.microsoft.com/office/excel/2006/main">
          <x14:cfRule type="expression" priority="7" stopIfTrue="1" id="{9517EABD-1D80-4518-B75E-9B4A435868B1}">
            <xm:f>'[A1-4_Tab_Bevölkerung_Abschluss_Tertiärbereich.xlsx]Tab_A1-4a'!#REF!=1</xm:f>
            <x14:dxf>
              <fill>
                <patternFill>
                  <bgColor indexed="11"/>
                </patternFill>
              </fill>
            </x14:dxf>
          </x14:cfRule>
          <xm:sqref>H43:H44</xm:sqref>
        </x14:conditionalFormatting>
        <x14:conditionalFormatting xmlns:xm="http://schemas.microsoft.com/office/excel/2006/main">
          <x14:cfRule type="expression" priority="8" stopIfTrue="1" id="{23A6318E-6A1A-4559-889B-F967FDA1C61A}">
            <xm:f>'[A1-4_Tab_Bevölkerung_Abschluss_Tertiärbereich.xlsx]Tab_A1-4a'!#REF!=1</xm:f>
            <x14:dxf>
              <fill>
                <patternFill>
                  <bgColor indexed="11"/>
                </patternFill>
              </fill>
            </x14:dxf>
          </x14:cfRule>
          <xm:sqref>H43:H44</xm:sqref>
        </x14:conditionalFormatting>
        <x14:conditionalFormatting xmlns:xm="http://schemas.microsoft.com/office/excel/2006/main">
          <x14:cfRule type="expression" priority="5" stopIfTrue="1" id="{634B591E-FA91-4D48-A642-54724EA0F669}">
            <xm:f>'[A1-4_Tab_Bevölkerung_Abschluss_Tertiärbereich.xlsx]Tab_A1-4a'!#REF!=1</xm:f>
            <x14:dxf>
              <fill>
                <patternFill>
                  <bgColor indexed="11"/>
                </patternFill>
              </fill>
            </x14:dxf>
          </x14:cfRule>
          <xm:sqref>I43:I44</xm:sqref>
        </x14:conditionalFormatting>
        <x14:conditionalFormatting xmlns:xm="http://schemas.microsoft.com/office/excel/2006/main">
          <x14:cfRule type="expression" priority="6" stopIfTrue="1" id="{98F0A146-C879-4588-BE95-44D96B24221F}">
            <xm:f>'[A1-4_Tab_Bevölkerung_Abschluss_Tertiärbereich.xlsx]Tab_A1-4a'!#REF!=1</xm:f>
            <x14:dxf>
              <fill>
                <patternFill>
                  <bgColor indexed="11"/>
                </patternFill>
              </fill>
            </x14:dxf>
          </x14:cfRule>
          <xm:sqref>I43:I44</xm:sqref>
        </x14:conditionalFormatting>
        <x14:conditionalFormatting xmlns:xm="http://schemas.microsoft.com/office/excel/2006/main">
          <x14:cfRule type="expression" priority="3" stopIfTrue="1" id="{1A081EE1-7909-4BDB-A9B0-DAE183D9E351}">
            <xm:f>'[A1-4_Tab_Bevölkerung_Abschluss_Tertiärbereich.xlsx]Tab_A1-4a'!#REF!=1</xm:f>
            <x14:dxf>
              <fill>
                <patternFill>
                  <bgColor indexed="11"/>
                </patternFill>
              </fill>
            </x14:dxf>
          </x14:cfRule>
          <xm:sqref>J43:J44</xm:sqref>
        </x14:conditionalFormatting>
        <x14:conditionalFormatting xmlns:xm="http://schemas.microsoft.com/office/excel/2006/main">
          <x14:cfRule type="expression" priority="4" stopIfTrue="1" id="{0E9CA29C-53AB-4EB1-A5A8-A9A50B79977A}">
            <xm:f>'[A1-4_Tab_Bevölkerung_Abschluss_Tertiärbereich.xlsx]Tab_A1-4a'!#REF!=1</xm:f>
            <x14:dxf>
              <fill>
                <patternFill>
                  <bgColor indexed="11"/>
                </patternFill>
              </fill>
            </x14:dxf>
          </x14:cfRule>
          <xm:sqref>J43:J44</xm:sqref>
        </x14:conditionalFormatting>
        <x14:conditionalFormatting xmlns:xm="http://schemas.microsoft.com/office/excel/2006/main">
          <x14:cfRule type="expression" priority="1" stopIfTrue="1" id="{88510B35-FEDD-4845-A54B-B1B53083AEB8}">
            <xm:f>'[A1-4_Tab_Bevölkerung_Abschluss_Tertiärbereich.xlsx]Tab_A1-4a'!#REF!=1</xm:f>
            <x14:dxf>
              <fill>
                <patternFill>
                  <bgColor indexed="11"/>
                </patternFill>
              </fill>
            </x14:dxf>
          </x14:cfRule>
          <xm:sqref>K43:K44</xm:sqref>
        </x14:conditionalFormatting>
        <x14:conditionalFormatting xmlns:xm="http://schemas.microsoft.com/office/excel/2006/main">
          <x14:cfRule type="expression" priority="2" stopIfTrue="1" id="{3A482E0A-8D1B-4ED2-BEEC-1FEFEE991C76}">
            <xm:f>'[A1-4_Tab_Bevölkerung_Abschluss_Tertiärbereich.xlsx]Tab_A1-4a'!#REF!=1</xm:f>
            <x14:dxf>
              <fill>
                <patternFill>
                  <bgColor indexed="11"/>
                </patternFill>
              </fill>
            </x14:dxf>
          </x14:cfRule>
          <xm:sqref>K43:K44</xm:sqref>
        </x14:conditionalFormatting>
        <x14:conditionalFormatting xmlns:xm="http://schemas.microsoft.com/office/excel/2006/main">
          <x14:cfRule type="expression" priority="11" stopIfTrue="1" id="{E466E199-58B5-40FC-8C21-D04A393605DC}">
            <xm:f>'[A1-4_Tab_Bevölkerung_Abschluss_Tertiärbereich.xlsx]Tab_A1-4a'!#REF!=1</xm:f>
            <x14:dxf>
              <fill>
                <patternFill>
                  <bgColor indexed="11"/>
                </patternFill>
              </fill>
            </x14:dxf>
          </x14:cfRule>
          <xm:sqref>C43:K44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workbookViewId="0">
      <pane xSplit="1" ySplit="7" topLeftCell="B8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baseColWidth="10" defaultColWidth="11.42578125" defaultRowHeight="12.75"/>
  <cols>
    <col min="1" max="1" width="24" style="87" customWidth="1"/>
    <col min="2" max="4" width="16.7109375" style="88" customWidth="1"/>
    <col min="5" max="16384" width="11.42578125" style="75"/>
  </cols>
  <sheetData>
    <row r="1" spans="1:4">
      <c r="A1" s="569" t="s">
        <v>421</v>
      </c>
      <c r="B1" s="612"/>
      <c r="D1" s="5"/>
    </row>
    <row r="2" spans="1:4">
      <c r="D2" s="5"/>
    </row>
    <row r="3" spans="1:4" s="98" customFormat="1" ht="15.75">
      <c r="A3" s="95" t="s">
        <v>78</v>
      </c>
      <c r="B3" s="96"/>
      <c r="C3" s="49"/>
      <c r="D3" s="97"/>
    </row>
    <row r="4" spans="1:4" s="99" customFormat="1" ht="15" customHeight="1">
      <c r="A4" s="813" t="s">
        <v>79</v>
      </c>
      <c r="B4" s="814"/>
      <c r="C4" s="814"/>
      <c r="D4" s="814"/>
    </row>
    <row r="5" spans="1:4" ht="15" customHeight="1">
      <c r="A5" s="813" t="s">
        <v>80</v>
      </c>
      <c r="B5" s="813"/>
      <c r="C5" s="813"/>
      <c r="D5" s="813"/>
    </row>
    <row r="6" spans="1:4" ht="12.75" customHeight="1">
      <c r="A6" s="49"/>
      <c r="B6" s="49"/>
      <c r="C6" s="49"/>
      <c r="D6" s="49"/>
    </row>
    <row r="7" spans="1:4" ht="12.75" customHeight="1">
      <c r="A7" s="95" t="s">
        <v>17</v>
      </c>
      <c r="B7" s="100" t="s">
        <v>81</v>
      </c>
      <c r="C7" s="100" t="s">
        <v>82</v>
      </c>
      <c r="D7" s="101" t="s">
        <v>83</v>
      </c>
    </row>
    <row r="8" spans="1:4" ht="15" customHeight="1">
      <c r="A8" s="659" t="s">
        <v>2</v>
      </c>
      <c r="B8" s="203">
        <v>37.899183681014222</v>
      </c>
      <c r="C8" s="203">
        <v>40.415755406808486</v>
      </c>
      <c r="D8" s="203">
        <v>35.227749067106757</v>
      </c>
    </row>
    <row r="9" spans="1:4" ht="15" customHeight="1">
      <c r="A9" s="660" t="s">
        <v>1</v>
      </c>
      <c r="B9" s="254">
        <v>38.143948165730713</v>
      </c>
      <c r="C9" s="254">
        <v>39.701475539358391</v>
      </c>
      <c r="D9" s="254">
        <v>36.534022191639004</v>
      </c>
    </row>
    <row r="10" spans="1:4" ht="15" customHeight="1">
      <c r="A10" s="659" t="s">
        <v>3</v>
      </c>
      <c r="B10" s="203">
        <v>46.20615604867573</v>
      </c>
      <c r="C10" s="203">
        <v>44.300451058146983</v>
      </c>
      <c r="D10" s="203">
        <v>48.043261143818327</v>
      </c>
    </row>
    <row r="11" spans="1:4" ht="15" customHeight="1">
      <c r="A11" s="660" t="s">
        <v>4</v>
      </c>
      <c r="B11" s="254">
        <v>22.392162390752745</v>
      </c>
      <c r="C11" s="254">
        <v>18.667164199731886</v>
      </c>
      <c r="D11" s="254">
        <v>26.267188309073124</v>
      </c>
    </row>
    <row r="12" spans="1:4" ht="15" customHeight="1">
      <c r="A12" s="659" t="s">
        <v>5</v>
      </c>
      <c r="B12" s="203">
        <v>30.197601023794547</v>
      </c>
      <c r="C12" s="203">
        <v>28.575325029548143</v>
      </c>
      <c r="D12" s="203">
        <v>31.685057661992861</v>
      </c>
    </row>
    <row r="13" spans="1:4" ht="15" customHeight="1">
      <c r="A13" s="660" t="s">
        <v>6</v>
      </c>
      <c r="B13" s="254">
        <v>43.664078228357781</v>
      </c>
      <c r="C13" s="254">
        <v>43.579166457695976</v>
      </c>
      <c r="D13" s="254">
        <v>43.753666453740763</v>
      </c>
    </row>
    <row r="14" spans="1:4" ht="15" customHeight="1">
      <c r="A14" s="659" t="s">
        <v>7</v>
      </c>
      <c r="B14" s="203">
        <v>36.976519730802131</v>
      </c>
      <c r="C14" s="203">
        <v>37.239557027640586</v>
      </c>
      <c r="D14" s="203">
        <v>36.721601820531433</v>
      </c>
    </row>
    <row r="15" spans="1:4" ht="15" customHeight="1">
      <c r="A15" s="660" t="s">
        <v>8</v>
      </c>
      <c r="B15" s="254">
        <v>20.587185623714149</v>
      </c>
      <c r="C15" s="254">
        <v>17.957008210373679</v>
      </c>
      <c r="D15" s="254">
        <v>23.623827286085678</v>
      </c>
    </row>
    <row r="16" spans="1:4" ht="15" customHeight="1">
      <c r="A16" s="659" t="s">
        <v>9</v>
      </c>
      <c r="B16" s="203">
        <v>26.494339840715046</v>
      </c>
      <c r="C16" s="203">
        <v>27.025263392654331</v>
      </c>
      <c r="D16" s="203">
        <v>25.923655168737003</v>
      </c>
    </row>
    <row r="17" spans="1:4" ht="15" customHeight="1">
      <c r="A17" s="660" t="s">
        <v>10</v>
      </c>
      <c r="B17" s="254">
        <v>30.905467771791891</v>
      </c>
      <c r="C17" s="254">
        <v>30.683396493263949</v>
      </c>
      <c r="D17" s="254">
        <v>31.125700600694412</v>
      </c>
    </row>
    <row r="18" spans="1:4" ht="15" customHeight="1">
      <c r="A18" s="659" t="s">
        <v>11</v>
      </c>
      <c r="B18" s="203">
        <v>30.551897827949016</v>
      </c>
      <c r="C18" s="203">
        <v>31.078366269637797</v>
      </c>
      <c r="D18" s="203">
        <v>30.009075586671859</v>
      </c>
    </row>
    <row r="19" spans="1:4" ht="15" customHeight="1">
      <c r="A19" s="660" t="s">
        <v>12</v>
      </c>
      <c r="B19" s="254">
        <v>28.879922289471722</v>
      </c>
      <c r="C19" s="254">
        <v>32.422618018329587</v>
      </c>
      <c r="D19" s="254">
        <v>24.722752569362633</v>
      </c>
    </row>
    <row r="20" spans="1:4" ht="15" customHeight="1">
      <c r="A20" s="659" t="s">
        <v>13</v>
      </c>
      <c r="B20" s="203">
        <v>29.194115589269604</v>
      </c>
      <c r="C20" s="203">
        <v>26.608554177156602</v>
      </c>
      <c r="D20" s="203">
        <v>32.053687736492776</v>
      </c>
    </row>
    <row r="21" spans="1:4" ht="15" customHeight="1">
      <c r="A21" s="660" t="s">
        <v>14</v>
      </c>
      <c r="B21" s="254">
        <v>19.356716745174243</v>
      </c>
      <c r="C21" s="254">
        <v>18.001070905196709</v>
      </c>
      <c r="D21" s="254">
        <v>20.924427331462507</v>
      </c>
    </row>
    <row r="22" spans="1:4" ht="15" customHeight="1">
      <c r="A22" s="659" t="s">
        <v>15</v>
      </c>
      <c r="B22" s="203">
        <v>25.000309793182073</v>
      </c>
      <c r="C22" s="203">
        <v>26.574154799961253</v>
      </c>
      <c r="D22" s="203">
        <v>23.349912452102419</v>
      </c>
    </row>
    <row r="23" spans="1:4" ht="15" customHeight="1">
      <c r="A23" s="660" t="s">
        <v>16</v>
      </c>
      <c r="B23" s="254">
        <v>24.784662201492804</v>
      </c>
      <c r="C23" s="254">
        <v>24.461235492115811</v>
      </c>
      <c r="D23" s="254">
        <v>25.145824885367606</v>
      </c>
    </row>
    <row r="24" spans="1:4" ht="15" customHeight="1">
      <c r="A24" s="64" t="s">
        <v>0</v>
      </c>
      <c r="B24" s="205">
        <v>33.120842242756105</v>
      </c>
      <c r="C24" s="205">
        <v>33.309170904515433</v>
      </c>
      <c r="D24" s="205">
        <v>32.926063917286264</v>
      </c>
    </row>
    <row r="25" spans="1:4" ht="15" customHeight="1">
      <c r="A25" s="64" t="s">
        <v>84</v>
      </c>
      <c r="B25" s="102">
        <v>39.1</v>
      </c>
      <c r="C25" s="102">
        <v>34.4</v>
      </c>
      <c r="D25" s="102">
        <v>43.9</v>
      </c>
    </row>
    <row r="26" spans="1:4">
      <c r="B26" s="47"/>
      <c r="C26" s="103"/>
      <c r="D26" s="103"/>
    </row>
    <row r="27" spans="1:4">
      <c r="B27" s="47"/>
      <c r="C27" s="103"/>
      <c r="D27" s="103"/>
    </row>
    <row r="28" spans="1:4" s="633" customFormat="1" ht="15.95" customHeight="1">
      <c r="A28" s="614" t="s">
        <v>527</v>
      </c>
      <c r="B28" s="631"/>
      <c r="C28" s="632"/>
      <c r="D28" s="632"/>
    </row>
  </sheetData>
  <mergeCells count="2">
    <mergeCell ref="A4:D4"/>
    <mergeCell ref="A5:D5"/>
  </mergeCells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horizontalDpi="1200" verticalDpi="1200" r:id="rId1"/>
  <headerFooter alignWithMargins="0">
    <oddHeader>&amp;C-10-</oddHeader>
    <oddFooter>&amp;CStatistische Ämter des Bundes und der Länder, Internationale Bildungsindikatoren,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53</vt:i4>
      </vt:variant>
      <vt:variant>
        <vt:lpstr>Benannte Bereiche</vt:lpstr>
      </vt:variant>
      <vt:variant>
        <vt:i4>4</vt:i4>
      </vt:variant>
    </vt:vector>
  </HeadingPairs>
  <TitlesOfParts>
    <vt:vector size="57" baseType="lpstr">
      <vt:lpstr>Titel</vt:lpstr>
      <vt:lpstr>Impressum</vt:lpstr>
      <vt:lpstr>Inhalt</vt:lpstr>
      <vt:lpstr>Tab_A1-1a</vt:lpstr>
      <vt:lpstr>Tab_1-1b</vt:lpstr>
      <vt:lpstr>Tab_A1-3</vt:lpstr>
      <vt:lpstr>Tab_A1-4a</vt:lpstr>
      <vt:lpstr>Tab_A1-4b</vt:lpstr>
      <vt:lpstr>Tab_A1-4_EU</vt:lpstr>
      <vt:lpstr>Tab_A1-7a</vt:lpstr>
      <vt:lpstr>Tab_A1-7b</vt:lpstr>
      <vt:lpstr>Tab_A1-8</vt:lpstr>
      <vt:lpstr>Tab_A3-1a</vt:lpstr>
      <vt:lpstr>Tab_A3-1b</vt:lpstr>
      <vt:lpstr>Tab_A3-3</vt:lpstr>
      <vt:lpstr>Tab_A5-1a</vt:lpstr>
      <vt:lpstr>Tab_A5-1b</vt:lpstr>
      <vt:lpstr>Tab_A5-2a</vt:lpstr>
      <vt:lpstr>Tab_A5-2b</vt:lpstr>
      <vt:lpstr>Tab_A5-2c</vt:lpstr>
      <vt:lpstr>Tab_A5-3</vt:lpstr>
      <vt:lpstr>Tab_A5-4a</vt:lpstr>
      <vt:lpstr>Tab_A5-4b</vt:lpstr>
      <vt:lpstr>Tab_A5-5a</vt:lpstr>
      <vt:lpstr>Tab_A5-5b</vt:lpstr>
      <vt:lpstr>Tab_A5-5c</vt:lpstr>
      <vt:lpstr>Tab_A5-7</vt:lpstr>
      <vt:lpstr>Tab_B1-1</vt:lpstr>
      <vt:lpstr>Tab_B1-5</vt:lpstr>
      <vt:lpstr>Tab_B2-1</vt:lpstr>
      <vt:lpstr>Tab_C1-1</vt:lpstr>
      <vt:lpstr>Tab_C1-2</vt:lpstr>
      <vt:lpstr>Tab_C1-4</vt:lpstr>
      <vt:lpstr>Tab_C2-1</vt:lpstr>
      <vt:lpstr>Tab_C2-2</vt:lpstr>
      <vt:lpstr>Tab_C3-1a</vt:lpstr>
      <vt:lpstr>Tab_C3-1b</vt:lpstr>
      <vt:lpstr>Tab_C3-3</vt:lpstr>
      <vt:lpstr>Tab_C3-4</vt:lpstr>
      <vt:lpstr>Tab_C4-1</vt:lpstr>
      <vt:lpstr>Tab_C4-2</vt:lpstr>
      <vt:lpstr>Tab_C4-4</vt:lpstr>
      <vt:lpstr>Tab_C5-1</vt:lpstr>
      <vt:lpstr>Tab_C5-2</vt:lpstr>
      <vt:lpstr>Tab_C5-2EU</vt:lpstr>
      <vt:lpstr>Tab_C5-3</vt:lpstr>
      <vt:lpstr>Tab_C6-EU</vt:lpstr>
      <vt:lpstr>Tab_D2-1</vt:lpstr>
      <vt:lpstr>Tab_D2-2</vt:lpstr>
      <vt:lpstr>Tab_D5-1</vt:lpstr>
      <vt:lpstr>Tab_D5-2</vt:lpstr>
      <vt:lpstr>Tab_D5-3</vt:lpstr>
      <vt:lpstr>Adressen</vt:lpstr>
      <vt:lpstr>Impressum!Druckbereich</vt:lpstr>
      <vt:lpstr>Inhalt!Druckbereich</vt:lpstr>
      <vt:lpstr>Titel!Druckbereich</vt:lpstr>
      <vt:lpstr>Inhalt!Drucktitel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Internationale Bildungsindikatoren im Ländervergleich 2017 – Tabellenband</dc:title>
  <dc:subject>Tabellenband Internationale Bildungsindikatoren im Ländervergleich 2017 </dc:subject>
  <dc:creator>Statistische Ämter des Bundes und der Länder</dc:creator>
  <cp:keywords>Bildungsindikatoren; OECD; Ländervergleich; EU-Benchmarks; Bildungsausgaben; Bildungsstand; Schüler je Lehrer; Lehrkräfte; Studienanfängerquote</cp:keywords>
  <cp:lastModifiedBy>Jeckel, Beate (B305)</cp:lastModifiedBy>
  <cp:lastPrinted>2017-09-28T08:11:31Z</cp:lastPrinted>
  <dcterms:created xsi:type="dcterms:W3CDTF">2003-01-02T07:20:11Z</dcterms:created>
  <dcterms:modified xsi:type="dcterms:W3CDTF">2017-10-06T06:57:38Z</dcterms:modified>
</cp:coreProperties>
</file>